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d.govt.nz\dfs\SharedData\Iponz\Business Activity Statistics\Business Activity Stats 2020-2021\"/>
    </mc:Choice>
  </mc:AlternateContent>
  <bookViews>
    <workbookView xWindow="768" yWindow="336" windowWidth="17544" windowHeight="8472" activeTab="2"/>
  </bookViews>
  <sheets>
    <sheet name="Data" sheetId="1" r:id="rId1"/>
    <sheet name="Charts" sheetId="3" r:id="rId2"/>
    <sheet name="Vertical charts" sheetId="4" r:id="rId3"/>
  </sheets>
  <externalReferences>
    <externalReference r:id="rId4"/>
  </externalReferences>
  <definedNames>
    <definedName name="Stats_dates">OFFSET('[1]Stats Jul 97 +'!$B$6,0,0,1,COUNTA('[1]Stats Jul 97 +'!$6:$6))</definedName>
    <definedName name="Stats_range">OFFSET('[1]Stats Jul 97 +'!$B$6,0,0,319,COUNTA('[1]Stats Jul 97 +'!$6:$6))</definedName>
  </definedNames>
  <calcPr calcId="162913"/>
</workbook>
</file>

<file path=xl/calcChain.xml><?xml version="1.0" encoding="utf-8"?>
<calcChain xmlns="http://schemas.openxmlformats.org/spreadsheetml/2006/main">
  <c r="G11" i="1" l="1"/>
  <c r="G5" i="1"/>
  <c r="G9" i="1" l="1"/>
  <c r="G10" i="1"/>
  <c r="G12" i="1"/>
  <c r="C1" i="1" l="1"/>
  <c r="C16" i="1" s="1"/>
  <c r="E16" i="1" l="1"/>
  <c r="D16" i="1"/>
  <c r="E4" i="1"/>
  <c r="D4" i="1"/>
  <c r="C4" i="1"/>
  <c r="B1" i="1"/>
  <c r="G24" i="1"/>
  <c r="G23" i="1"/>
  <c r="G22" i="1"/>
  <c r="G17" i="1"/>
  <c r="G6" i="1"/>
  <c r="B177" i="4" l="1"/>
  <c r="B79" i="4"/>
  <c r="B78" i="4"/>
  <c r="B105" i="4"/>
  <c r="B52" i="4"/>
  <c r="B129" i="4"/>
  <c r="B153" i="4"/>
  <c r="D8" i="1"/>
  <c r="D21" i="1" s="1"/>
  <c r="E8" i="1"/>
  <c r="E21" i="1" s="1"/>
  <c r="C8" i="1"/>
  <c r="C21" i="1" s="1"/>
  <c r="B26" i="4"/>
</calcChain>
</file>

<file path=xl/sharedStrings.xml><?xml version="1.0" encoding="utf-8"?>
<sst xmlns="http://schemas.openxmlformats.org/spreadsheetml/2006/main" count="32" uniqueCount="24">
  <si>
    <t>Previous month</t>
  </si>
  <si>
    <t>Same month one year ago</t>
  </si>
  <si>
    <t>PCT national phase entry applications</t>
  </si>
  <si>
    <t>Standard complete applications</t>
  </si>
  <si>
    <t>Examination requests</t>
  </si>
  <si>
    <t>Last 3 months</t>
  </si>
  <si>
    <t>Previous 3 month</t>
  </si>
  <si>
    <t>Same 3 months one year ago</t>
  </si>
  <si>
    <t>Patents</t>
  </si>
  <si>
    <t>Designs</t>
  </si>
  <si>
    <t>International applications (classes)</t>
  </si>
  <si>
    <t>National applications (classes)</t>
  </si>
  <si>
    <t>Trade Mark (classes)</t>
  </si>
  <si>
    <t>Applications</t>
  </si>
  <si>
    <t>Applications (classes)</t>
  </si>
  <si>
    <t>PVR</t>
  </si>
  <si>
    <t>TM</t>
  </si>
  <si>
    <t>PT &amp; DS</t>
  </si>
  <si>
    <t>NZ Owners</t>
  </si>
  <si>
    <t>DS</t>
  </si>
  <si>
    <t>PT</t>
  </si>
  <si>
    <t xml:space="preserve">Last month </t>
  </si>
  <si>
    <t>up/down</t>
  </si>
  <si>
    <t>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</si>
</sst>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mm"/>
  </numFmts>
  <fonts count="4" x14ac:knownFonts="1">
    <font>
      <sz val="11"/>
      <color theme="1"/>
      <name val="Arial"/>
      <family val="2"/>
    </font>
    <font>
      <b/>
      <sz val="11"/>
      <name val="Arial"/>
      <family val="2"/>
    </font>
    <font>
      <b/>
      <sz val="11"/>
      <color rgb="FFC00000"/>
      <name val="Arial"/>
      <family val="2"/>
    </font>
    <font>
      <sz val="10"/>
      <color theme="1"/>
      <name val="Calibri"/>
      <family val="2"/>
      <scheme val="minor"/>
    </font>
  </fonts>
  <fills count="4">
    <fill>
      <patternFill patternType="none"/>
    </fill>
    <fill>
      <patternFill patternType="gray125"/>
    </fill>
    <fill>
      <patternFill patternType="solid">
        <fgColor theme="3" tint="0.79998168889431442"/>
        <bgColor indexed="64"/>
      </patternFill>
    </fill>
    <fill>
      <patternFill patternType="solid">
        <fgColor theme="7"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2" borderId="0" xfId="0" applyFill="1"/>
    <xf numFmtId="17" fontId="1" fillId="0" borderId="0" xfId="0" applyNumberFormat="1" applyFont="1" applyAlignment="1">
      <alignment horizontal="center" wrapText="1"/>
    </xf>
    <xf numFmtId="0" fontId="1" fillId="0" borderId="0" xfId="0" applyFont="1"/>
    <xf numFmtId="14" fontId="0" fillId="0" borderId="0" xfId="0" applyNumberFormat="1"/>
    <xf numFmtId="164" fontId="0" fillId="2" borderId="0" xfId="0" applyNumberFormat="1" applyFill="1" applyAlignment="1">
      <alignment horizontal="left"/>
    </xf>
    <xf numFmtId="17" fontId="2" fillId="0" borderId="0" xfId="0" applyNumberFormat="1" applyFont="1" applyAlignment="1">
      <alignment horizontal="center" wrapText="1"/>
    </xf>
    <xf numFmtId="17" fontId="1" fillId="3" borderId="0" xfId="0" applyNumberFormat="1" applyFont="1" applyFill="1" applyAlignment="1">
      <alignment horizontal="center" wrapText="1"/>
    </xf>
    <xf numFmtId="0" fontId="3" fillId="0" borderId="0" xfId="0" applyFont="1" applyAlignment="1">
      <alignment vertical="top" wrapText="1"/>
    </xf>
    <xf numFmtId="0" fontId="0" fillId="0" borderId="0" xfId="0" applyAlignment="1">
      <alignment vertical="top"/>
    </xf>
    <xf numFmtId="3" fontId="0" fillId="0" borderId="0" xfId="0" applyNumberFormat="1"/>
  </cellXfs>
  <cellStyles count="1">
    <cellStyle name="Normal" xfId="0" builtinId="0"/>
  </cellStyles>
  <dxfs count="0"/>
  <tableStyles count="0" defaultTableStyle="TableStyleMedium2" defaultPivotStyle="PivotStyleLight16"/>
  <colors>
    <mruColors>
      <color rgb="FF8AAC46"/>
      <color rgb="FF77933C"/>
      <color rgb="FF48B865"/>
      <color rgb="FF8D7416"/>
      <color rgb="FF3BD198"/>
      <color rgb="FFB1EDD6"/>
      <color rgb="FF176548"/>
      <color rgb="FFF0C8C9"/>
      <color rgb="FFEBB3B4"/>
      <color rgb="FF887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Patents</a:t>
            </a:r>
          </a:p>
        </c:rich>
      </c:tx>
      <c:layout>
        <c:manualLayout>
          <c:xMode val="edge"/>
          <c:yMode val="edge"/>
          <c:x val="0.40218551078339093"/>
          <c:y val="4.9658451864051503E-2"/>
        </c:manualLayout>
      </c:layout>
      <c:overlay val="1"/>
    </c:title>
    <c:autoTitleDeleted val="0"/>
    <c:plotArea>
      <c:layout>
        <c:manualLayout>
          <c:layoutTarget val="inner"/>
          <c:xMode val="edge"/>
          <c:yMode val="edge"/>
          <c:x val="7.2602567361980036E-2"/>
          <c:y val="0.14272770109728097"/>
          <c:w val="0.90162344742642053"/>
          <c:h val="0.74193018384386444"/>
        </c:manualLayout>
      </c:layout>
      <c:barChart>
        <c:barDir val="col"/>
        <c:grouping val="clustered"/>
        <c:varyColors val="0"/>
        <c:ser>
          <c:idx val="0"/>
          <c:order val="0"/>
          <c:tx>
            <c:strRef>
              <c:f>Data!$C$8</c:f>
              <c:strCache>
                <c:ptCount val="1"/>
                <c:pt idx="0">
                  <c:v>Mar-2021</c:v>
                </c:pt>
              </c:strCache>
            </c:strRef>
          </c:tx>
          <c:invertIfNegative val="0"/>
          <c:cat>
            <c:strRef>
              <c:f>Data!$B$9:$B$11</c:f>
              <c:strCache>
                <c:ptCount val="3"/>
                <c:pt idx="0">
                  <c:v>PCT national phase entry applications</c:v>
                </c:pt>
                <c:pt idx="1">
                  <c:v>Standard complete applications</c:v>
                </c:pt>
                <c:pt idx="2">
                  <c:v>Examination requests</c:v>
                </c:pt>
              </c:strCache>
            </c:strRef>
          </c:cat>
          <c:val>
            <c:numRef>
              <c:f>Data!$C$9:$C$11</c:f>
              <c:numCache>
                <c:formatCode>General</c:formatCode>
                <c:ptCount val="3"/>
                <c:pt idx="0">
                  <c:v>461</c:v>
                </c:pt>
                <c:pt idx="1">
                  <c:v>186</c:v>
                </c:pt>
                <c:pt idx="2">
                  <c:v>447</c:v>
                </c:pt>
              </c:numCache>
            </c:numRef>
          </c:val>
          <c:extLst>
            <c:ext xmlns:c16="http://schemas.microsoft.com/office/drawing/2014/chart" uri="{C3380CC4-5D6E-409C-BE32-E72D297353CC}">
              <c16:uniqueId val="{00000000-0CC5-4439-B263-36CDC393E062}"/>
            </c:ext>
          </c:extLst>
        </c:ser>
        <c:ser>
          <c:idx val="1"/>
          <c:order val="1"/>
          <c:tx>
            <c:strRef>
              <c:f>Data!$D$8</c:f>
              <c:strCache>
                <c:ptCount val="1"/>
                <c:pt idx="0">
                  <c:v>Feb-2021</c:v>
                </c:pt>
              </c:strCache>
            </c:strRef>
          </c:tx>
          <c:spPr>
            <a:solidFill>
              <a:schemeClr val="accent2">
                <a:lumMod val="40000"/>
                <a:lumOff val="60000"/>
              </a:schemeClr>
            </a:solidFill>
          </c:spPr>
          <c:invertIfNegative val="0"/>
          <c:cat>
            <c:strRef>
              <c:f>Data!$B$9:$B$11</c:f>
              <c:strCache>
                <c:ptCount val="3"/>
                <c:pt idx="0">
                  <c:v>PCT national phase entry applications</c:v>
                </c:pt>
                <c:pt idx="1">
                  <c:v>Standard complete applications</c:v>
                </c:pt>
                <c:pt idx="2">
                  <c:v>Examination requests</c:v>
                </c:pt>
              </c:strCache>
            </c:strRef>
          </c:cat>
          <c:val>
            <c:numRef>
              <c:f>Data!$D$9:$D$11</c:f>
              <c:numCache>
                <c:formatCode>General</c:formatCode>
                <c:ptCount val="3"/>
                <c:pt idx="0">
                  <c:v>398</c:v>
                </c:pt>
                <c:pt idx="1">
                  <c:v>92</c:v>
                </c:pt>
                <c:pt idx="2">
                  <c:v>267</c:v>
                </c:pt>
              </c:numCache>
            </c:numRef>
          </c:val>
          <c:extLst>
            <c:ext xmlns:c16="http://schemas.microsoft.com/office/drawing/2014/chart" uri="{C3380CC4-5D6E-409C-BE32-E72D297353CC}">
              <c16:uniqueId val="{00000001-0CC5-4439-B263-36CDC393E062}"/>
            </c:ext>
          </c:extLst>
        </c:ser>
        <c:ser>
          <c:idx val="2"/>
          <c:order val="2"/>
          <c:tx>
            <c:strRef>
              <c:f>Data!$E$8</c:f>
              <c:strCache>
                <c:ptCount val="1"/>
                <c:pt idx="0">
                  <c:v>Mar-2020</c:v>
                </c:pt>
              </c:strCache>
            </c:strRef>
          </c:tx>
          <c:spPr>
            <a:solidFill>
              <a:schemeClr val="bg1">
                <a:lumMod val="85000"/>
              </a:schemeClr>
            </a:solidFill>
          </c:spPr>
          <c:invertIfNegative val="0"/>
          <c:cat>
            <c:strRef>
              <c:f>Data!$B$9:$B$11</c:f>
              <c:strCache>
                <c:ptCount val="3"/>
                <c:pt idx="0">
                  <c:v>PCT national phase entry applications</c:v>
                </c:pt>
                <c:pt idx="1">
                  <c:v>Standard complete applications</c:v>
                </c:pt>
                <c:pt idx="2">
                  <c:v>Examination requests</c:v>
                </c:pt>
              </c:strCache>
            </c:strRef>
          </c:cat>
          <c:val>
            <c:numRef>
              <c:f>Data!$E$9:$E$11</c:f>
              <c:numCache>
                <c:formatCode>General</c:formatCode>
                <c:ptCount val="3"/>
                <c:pt idx="0">
                  <c:v>404</c:v>
                </c:pt>
                <c:pt idx="1">
                  <c:v>126</c:v>
                </c:pt>
                <c:pt idx="2">
                  <c:v>263</c:v>
                </c:pt>
              </c:numCache>
            </c:numRef>
          </c:val>
          <c:extLst>
            <c:ext xmlns:c16="http://schemas.microsoft.com/office/drawing/2014/chart" uri="{C3380CC4-5D6E-409C-BE32-E72D297353CC}">
              <c16:uniqueId val="{00000002-0CC5-4439-B263-36CDC393E062}"/>
            </c:ext>
          </c:extLst>
        </c:ser>
        <c:dLbls>
          <c:showLegendKey val="0"/>
          <c:showVal val="0"/>
          <c:showCatName val="0"/>
          <c:showSerName val="0"/>
          <c:showPercent val="0"/>
          <c:showBubbleSize val="0"/>
        </c:dLbls>
        <c:gapWidth val="150"/>
        <c:axId val="226794880"/>
        <c:axId val="226804864"/>
      </c:barChart>
      <c:catAx>
        <c:axId val="226794880"/>
        <c:scaling>
          <c:orientation val="minMax"/>
        </c:scaling>
        <c:delete val="0"/>
        <c:axPos val="b"/>
        <c:numFmt formatCode="General" sourceLinked="0"/>
        <c:majorTickMark val="out"/>
        <c:minorTickMark val="none"/>
        <c:tickLblPos val="nextTo"/>
        <c:crossAx val="226804864"/>
        <c:crosses val="autoZero"/>
        <c:auto val="1"/>
        <c:lblAlgn val="ctr"/>
        <c:lblOffset val="100"/>
        <c:noMultiLvlLbl val="0"/>
      </c:catAx>
      <c:valAx>
        <c:axId val="226804864"/>
        <c:scaling>
          <c:orientation val="minMax"/>
        </c:scaling>
        <c:delete val="0"/>
        <c:axPos val="l"/>
        <c:majorGridlines/>
        <c:numFmt formatCode="General" sourceLinked="1"/>
        <c:majorTickMark val="out"/>
        <c:minorTickMark val="none"/>
        <c:tickLblPos val="nextTo"/>
        <c:crossAx val="226794880"/>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Patents</a:t>
            </a:r>
          </a:p>
        </c:rich>
      </c:tx>
      <c:layout>
        <c:manualLayout>
          <c:xMode val="edge"/>
          <c:yMode val="edge"/>
          <c:x val="0.40218551078339093"/>
          <c:y val="4.9658451864051503E-2"/>
        </c:manualLayout>
      </c:layout>
      <c:overlay val="1"/>
    </c:title>
    <c:autoTitleDeleted val="0"/>
    <c:plotArea>
      <c:layout>
        <c:manualLayout>
          <c:layoutTarget val="inner"/>
          <c:xMode val="edge"/>
          <c:yMode val="edge"/>
          <c:x val="7.2602567361980036E-2"/>
          <c:y val="0.14272770109728097"/>
          <c:w val="0.90162344742642053"/>
          <c:h val="0.74193018384386444"/>
        </c:manualLayout>
      </c:layout>
      <c:barChart>
        <c:barDir val="col"/>
        <c:grouping val="clustered"/>
        <c:varyColors val="0"/>
        <c:ser>
          <c:idx val="0"/>
          <c:order val="0"/>
          <c:tx>
            <c:strRef>
              <c:f>Data!$C$8</c:f>
              <c:strCache>
                <c:ptCount val="1"/>
                <c:pt idx="0">
                  <c:v>Mar-2021</c:v>
                </c:pt>
              </c:strCache>
            </c:strRef>
          </c:tx>
          <c:spPr>
            <a:solidFill>
              <a:srgbClr val="A12B2F"/>
            </a:solidFill>
          </c:spPr>
          <c:invertIfNegative val="0"/>
          <c:dLbls>
            <c:dLbl>
              <c:idx val="1"/>
              <c:layout>
                <c:manualLayout>
                  <c:x val="-4.6562547433303732E-3"/>
                  <c:y val="1.7682678346289556E-2"/>
                </c:manualLayout>
              </c:layout>
              <c:spPr>
                <a:noFill/>
                <a:ln>
                  <a:noFill/>
                </a:ln>
                <a:effectLst/>
              </c:spPr>
              <c:txPr>
                <a:bodyPr rot="-5400000" vert="horz"/>
                <a:lstStyle/>
                <a:p>
                  <a:pPr>
                    <a:defRPr baseline="0">
                      <a:solidFill>
                        <a:sysClr val="windowText" lastClr="000000"/>
                      </a:solidFill>
                    </a:defRPr>
                  </a:pPr>
                  <a:endParaRPr lang="en-US"/>
                </a:p>
              </c:txPr>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AC82-42B1-8283-0EC69A058A63}"/>
                </c:ext>
              </c:extLst>
            </c:dLbl>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Data!$B$9:$B$11</c:f>
              <c:strCache>
                <c:ptCount val="3"/>
                <c:pt idx="0">
                  <c:v>PCT national phase entry applications</c:v>
                </c:pt>
                <c:pt idx="1">
                  <c:v>Standard complete applications</c:v>
                </c:pt>
                <c:pt idx="2">
                  <c:v>Examination requests</c:v>
                </c:pt>
              </c:strCache>
            </c:strRef>
          </c:cat>
          <c:val>
            <c:numRef>
              <c:f>Data!$C$9:$C$11</c:f>
              <c:numCache>
                <c:formatCode>General</c:formatCode>
                <c:ptCount val="3"/>
                <c:pt idx="0">
                  <c:v>461</c:v>
                </c:pt>
                <c:pt idx="1">
                  <c:v>186</c:v>
                </c:pt>
                <c:pt idx="2">
                  <c:v>447</c:v>
                </c:pt>
              </c:numCache>
            </c:numRef>
          </c:val>
          <c:extLst>
            <c:ext xmlns:c16="http://schemas.microsoft.com/office/drawing/2014/chart" uri="{C3380CC4-5D6E-409C-BE32-E72D297353CC}">
              <c16:uniqueId val="{00000000-D777-4BF5-A8AF-A228A41996DF}"/>
            </c:ext>
          </c:extLst>
        </c:ser>
        <c:ser>
          <c:idx val="1"/>
          <c:order val="1"/>
          <c:tx>
            <c:strRef>
              <c:f>Data!$D$8</c:f>
              <c:strCache>
                <c:ptCount val="1"/>
                <c:pt idx="0">
                  <c:v>Feb-2021</c:v>
                </c:pt>
              </c:strCache>
            </c:strRef>
          </c:tx>
          <c:spPr>
            <a:solidFill>
              <a:srgbClr val="F0C8C9"/>
            </a:solidFill>
          </c:spPr>
          <c:invertIfNegative val="0"/>
          <c:dLbls>
            <c:dLbl>
              <c:idx val="1"/>
              <c:layout>
                <c:manualLayout>
                  <c:x val="2.3281273716651866E-3"/>
                  <c:y val="2.2612738039042286E-3"/>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9D83-40B3-BBAC-DB4FB2A9C8FF}"/>
                </c:ext>
              </c:extLst>
            </c:dLbl>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Data!$B$9:$B$11</c:f>
              <c:strCache>
                <c:ptCount val="3"/>
                <c:pt idx="0">
                  <c:v>PCT national phase entry applications</c:v>
                </c:pt>
                <c:pt idx="1">
                  <c:v>Standard complete applications</c:v>
                </c:pt>
                <c:pt idx="2">
                  <c:v>Examination requests</c:v>
                </c:pt>
              </c:strCache>
            </c:strRef>
          </c:cat>
          <c:val>
            <c:numRef>
              <c:f>Data!$D$9:$D$11</c:f>
              <c:numCache>
                <c:formatCode>General</c:formatCode>
                <c:ptCount val="3"/>
                <c:pt idx="0">
                  <c:v>398</c:v>
                </c:pt>
                <c:pt idx="1">
                  <c:v>92</c:v>
                </c:pt>
                <c:pt idx="2">
                  <c:v>267</c:v>
                </c:pt>
              </c:numCache>
            </c:numRef>
          </c:val>
          <c:extLst>
            <c:ext xmlns:c16="http://schemas.microsoft.com/office/drawing/2014/chart" uri="{C3380CC4-5D6E-409C-BE32-E72D297353CC}">
              <c16:uniqueId val="{00000001-D777-4BF5-A8AF-A228A41996DF}"/>
            </c:ext>
          </c:extLst>
        </c:ser>
        <c:ser>
          <c:idx val="2"/>
          <c:order val="2"/>
          <c:tx>
            <c:strRef>
              <c:f>Data!$E$8</c:f>
              <c:strCache>
                <c:ptCount val="1"/>
                <c:pt idx="0">
                  <c:v>Mar-2020</c:v>
                </c:pt>
              </c:strCache>
            </c:strRef>
          </c:tx>
          <c:spPr>
            <a:solidFill>
              <a:schemeClr val="bg1">
                <a:lumMod val="85000"/>
              </a:schemeClr>
            </a:solidFill>
          </c:spPr>
          <c:invertIfNegative val="0"/>
          <c:dLbls>
            <c:dLbl>
              <c:idx val="1"/>
              <c:layout>
                <c:manualLayout>
                  <c:x val="-8.5363684165826331E-17"/>
                  <c:y val="3.0296910197960048E-3"/>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9D83-40B3-BBAC-DB4FB2A9C8FF}"/>
                </c:ext>
              </c:extLst>
            </c:dLbl>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Data!$B$9:$B$11</c:f>
              <c:strCache>
                <c:ptCount val="3"/>
                <c:pt idx="0">
                  <c:v>PCT national phase entry applications</c:v>
                </c:pt>
                <c:pt idx="1">
                  <c:v>Standard complete applications</c:v>
                </c:pt>
                <c:pt idx="2">
                  <c:v>Examination requests</c:v>
                </c:pt>
              </c:strCache>
            </c:strRef>
          </c:cat>
          <c:val>
            <c:numRef>
              <c:f>Data!$E$9:$E$11</c:f>
              <c:numCache>
                <c:formatCode>General</c:formatCode>
                <c:ptCount val="3"/>
                <c:pt idx="0">
                  <c:v>404</c:v>
                </c:pt>
                <c:pt idx="1">
                  <c:v>126</c:v>
                </c:pt>
                <c:pt idx="2">
                  <c:v>263</c:v>
                </c:pt>
              </c:numCache>
            </c:numRef>
          </c:val>
          <c:extLst>
            <c:ext xmlns:c16="http://schemas.microsoft.com/office/drawing/2014/chart" uri="{C3380CC4-5D6E-409C-BE32-E72D297353CC}">
              <c16:uniqueId val="{00000002-D777-4BF5-A8AF-A228A41996DF}"/>
            </c:ext>
          </c:extLst>
        </c:ser>
        <c:dLbls>
          <c:showLegendKey val="0"/>
          <c:showVal val="0"/>
          <c:showCatName val="0"/>
          <c:showSerName val="0"/>
          <c:showPercent val="0"/>
          <c:showBubbleSize val="0"/>
        </c:dLbls>
        <c:gapWidth val="150"/>
        <c:axId val="226147328"/>
        <c:axId val="226165504"/>
      </c:barChart>
      <c:catAx>
        <c:axId val="226147328"/>
        <c:scaling>
          <c:orientation val="minMax"/>
        </c:scaling>
        <c:delete val="0"/>
        <c:axPos val="b"/>
        <c:numFmt formatCode="General" sourceLinked="0"/>
        <c:majorTickMark val="out"/>
        <c:minorTickMark val="none"/>
        <c:tickLblPos val="nextTo"/>
        <c:crossAx val="226165504"/>
        <c:crosses val="autoZero"/>
        <c:auto val="1"/>
        <c:lblAlgn val="ctr"/>
        <c:lblOffset val="100"/>
        <c:noMultiLvlLbl val="0"/>
      </c:catAx>
      <c:valAx>
        <c:axId val="226165504"/>
        <c:scaling>
          <c:orientation val="minMax"/>
        </c:scaling>
        <c:delete val="0"/>
        <c:axPos val="l"/>
        <c:majorGridlines/>
        <c:numFmt formatCode="General" sourceLinked="1"/>
        <c:majorTickMark val="out"/>
        <c:minorTickMark val="none"/>
        <c:tickLblPos val="nextTo"/>
        <c:crossAx val="226147328"/>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Patents</a:t>
            </a:r>
          </a:p>
          <a:p>
            <a:pPr>
              <a:defRPr/>
            </a:pPr>
            <a:r>
              <a:rPr lang="en-NZ"/>
              <a:t>NZ Applicants</a:t>
            </a:r>
          </a:p>
        </c:rich>
      </c:tx>
      <c:layout>
        <c:manualLayout>
          <c:xMode val="edge"/>
          <c:yMode val="edge"/>
          <c:x val="0.23407467474595803"/>
          <c:y val="8.5376584402138741E-3"/>
        </c:manualLayout>
      </c:layout>
      <c:overlay val="1"/>
    </c:title>
    <c:autoTitleDeleted val="0"/>
    <c:plotArea>
      <c:layout>
        <c:manualLayout>
          <c:layoutTarget val="inner"/>
          <c:xMode val="edge"/>
          <c:yMode val="edge"/>
          <c:x val="8.3928799046255123E-2"/>
          <c:y val="0.15754569353411499"/>
          <c:w val="0.80216021329195208"/>
          <c:h val="0.74260158682711774"/>
        </c:manualLayout>
      </c:layout>
      <c:barChart>
        <c:barDir val="col"/>
        <c:grouping val="clustered"/>
        <c:varyColors val="0"/>
        <c:ser>
          <c:idx val="0"/>
          <c:order val="0"/>
          <c:tx>
            <c:strRef>
              <c:f>Data!$C$21</c:f>
              <c:strCache>
                <c:ptCount val="1"/>
                <c:pt idx="0">
                  <c:v>Mar-2021</c:v>
                </c:pt>
              </c:strCache>
            </c:strRef>
          </c:tx>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Data!$B$22</c:f>
              <c:strCache>
                <c:ptCount val="1"/>
                <c:pt idx="0">
                  <c:v>Applications</c:v>
                </c:pt>
              </c:strCache>
            </c:strRef>
          </c:cat>
          <c:val>
            <c:numRef>
              <c:f>Data!$C$22</c:f>
              <c:numCache>
                <c:formatCode>General</c:formatCode>
                <c:ptCount val="1"/>
                <c:pt idx="0">
                  <c:v>27</c:v>
                </c:pt>
              </c:numCache>
            </c:numRef>
          </c:val>
          <c:extLst>
            <c:ext xmlns:c16="http://schemas.microsoft.com/office/drawing/2014/chart" uri="{C3380CC4-5D6E-409C-BE32-E72D297353CC}">
              <c16:uniqueId val="{00000000-2FE0-4BDE-ABA2-B2FC991F25AD}"/>
            </c:ext>
          </c:extLst>
        </c:ser>
        <c:ser>
          <c:idx val="1"/>
          <c:order val="1"/>
          <c:tx>
            <c:strRef>
              <c:f>Data!$D$21</c:f>
              <c:strCache>
                <c:ptCount val="1"/>
                <c:pt idx="0">
                  <c:v>Feb-2021</c:v>
                </c:pt>
              </c:strCache>
            </c:strRef>
          </c:tx>
          <c:spPr>
            <a:solidFill>
              <a:srgbClr val="F0C8C9"/>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Data!$B$22</c:f>
              <c:strCache>
                <c:ptCount val="1"/>
                <c:pt idx="0">
                  <c:v>Applications</c:v>
                </c:pt>
              </c:strCache>
            </c:strRef>
          </c:cat>
          <c:val>
            <c:numRef>
              <c:f>Data!$D$22</c:f>
              <c:numCache>
                <c:formatCode>General</c:formatCode>
                <c:ptCount val="1"/>
                <c:pt idx="0">
                  <c:v>23</c:v>
                </c:pt>
              </c:numCache>
            </c:numRef>
          </c:val>
          <c:extLst>
            <c:ext xmlns:c16="http://schemas.microsoft.com/office/drawing/2014/chart" uri="{C3380CC4-5D6E-409C-BE32-E72D297353CC}">
              <c16:uniqueId val="{00000001-2FE0-4BDE-ABA2-B2FC991F25AD}"/>
            </c:ext>
          </c:extLst>
        </c:ser>
        <c:ser>
          <c:idx val="2"/>
          <c:order val="2"/>
          <c:tx>
            <c:strRef>
              <c:f>Data!$E$21</c:f>
              <c:strCache>
                <c:ptCount val="1"/>
                <c:pt idx="0">
                  <c:v>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Data!$B$22</c:f>
              <c:strCache>
                <c:ptCount val="1"/>
                <c:pt idx="0">
                  <c:v>Applications</c:v>
                </c:pt>
              </c:strCache>
            </c:strRef>
          </c:cat>
          <c:val>
            <c:numRef>
              <c:f>Data!$E$22</c:f>
              <c:numCache>
                <c:formatCode>General</c:formatCode>
                <c:ptCount val="1"/>
                <c:pt idx="0">
                  <c:v>40</c:v>
                </c:pt>
              </c:numCache>
            </c:numRef>
          </c:val>
          <c:extLst>
            <c:ext xmlns:c16="http://schemas.microsoft.com/office/drawing/2014/chart" uri="{C3380CC4-5D6E-409C-BE32-E72D297353CC}">
              <c16:uniqueId val="{00000002-2FE0-4BDE-ABA2-B2FC991F25AD}"/>
            </c:ext>
          </c:extLst>
        </c:ser>
        <c:dLbls>
          <c:showLegendKey val="0"/>
          <c:showVal val="0"/>
          <c:showCatName val="0"/>
          <c:showSerName val="0"/>
          <c:showPercent val="0"/>
          <c:showBubbleSize val="0"/>
        </c:dLbls>
        <c:gapWidth val="150"/>
        <c:axId val="226188288"/>
        <c:axId val="226190080"/>
      </c:barChart>
      <c:catAx>
        <c:axId val="226188288"/>
        <c:scaling>
          <c:orientation val="minMax"/>
        </c:scaling>
        <c:delete val="0"/>
        <c:axPos val="b"/>
        <c:numFmt formatCode="General" sourceLinked="0"/>
        <c:majorTickMark val="out"/>
        <c:minorTickMark val="none"/>
        <c:tickLblPos val="nextTo"/>
        <c:crossAx val="226190080"/>
        <c:crosses val="autoZero"/>
        <c:auto val="1"/>
        <c:lblAlgn val="ctr"/>
        <c:lblOffset val="100"/>
        <c:noMultiLvlLbl val="0"/>
      </c:catAx>
      <c:valAx>
        <c:axId val="226190080"/>
        <c:scaling>
          <c:orientation val="minMax"/>
        </c:scaling>
        <c:delete val="0"/>
        <c:axPos val="l"/>
        <c:majorGridlines/>
        <c:numFmt formatCode="General" sourceLinked="1"/>
        <c:majorTickMark val="out"/>
        <c:minorTickMark val="none"/>
        <c:tickLblPos val="nextTo"/>
        <c:crossAx val="226188288"/>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Designs</a:t>
            </a:r>
          </a:p>
        </c:rich>
      </c:tx>
      <c:layout>
        <c:manualLayout>
          <c:xMode val="edge"/>
          <c:yMode val="edge"/>
          <c:x val="0.36250132394624879"/>
          <c:y val="1.9942856165809097E-2"/>
        </c:manualLayout>
      </c:layout>
      <c:overlay val="1"/>
    </c:title>
    <c:autoTitleDeleted val="0"/>
    <c:plotArea>
      <c:layout>
        <c:manualLayout>
          <c:layoutTarget val="inner"/>
          <c:xMode val="edge"/>
          <c:yMode val="edge"/>
          <c:x val="0.10055243399266101"/>
          <c:y val="0.20807678549853259"/>
          <c:w val="0.70011606690687755"/>
          <c:h val="0.71173952972363963"/>
        </c:manualLayout>
      </c:layout>
      <c:barChart>
        <c:barDir val="col"/>
        <c:grouping val="clustered"/>
        <c:varyColors val="0"/>
        <c:ser>
          <c:idx val="0"/>
          <c:order val="0"/>
          <c:tx>
            <c:strRef>
              <c:f>Data!$C$8</c:f>
              <c:strCache>
                <c:ptCount val="1"/>
                <c:pt idx="0">
                  <c:v>Mar-2021</c:v>
                </c:pt>
              </c:strCache>
            </c:strRef>
          </c:tx>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Data!$B$12</c:f>
              <c:strCache>
                <c:ptCount val="1"/>
                <c:pt idx="0">
                  <c:v>Applications</c:v>
                </c:pt>
              </c:strCache>
            </c:strRef>
          </c:cat>
          <c:val>
            <c:numRef>
              <c:f>Data!$C$12</c:f>
              <c:numCache>
                <c:formatCode>General</c:formatCode>
                <c:ptCount val="1"/>
                <c:pt idx="0">
                  <c:v>141</c:v>
                </c:pt>
              </c:numCache>
            </c:numRef>
          </c:val>
          <c:extLst>
            <c:ext xmlns:c16="http://schemas.microsoft.com/office/drawing/2014/chart" uri="{C3380CC4-5D6E-409C-BE32-E72D297353CC}">
              <c16:uniqueId val="{00000000-72DE-48D3-B71E-FBEF207E4D2A}"/>
            </c:ext>
          </c:extLst>
        </c:ser>
        <c:ser>
          <c:idx val="1"/>
          <c:order val="1"/>
          <c:tx>
            <c:strRef>
              <c:f>Data!$D$8</c:f>
              <c:strCache>
                <c:ptCount val="1"/>
                <c:pt idx="0">
                  <c:v>Feb-2021</c:v>
                </c:pt>
              </c:strCache>
            </c:strRef>
          </c:tx>
          <c:spPr>
            <a:solidFill>
              <a:srgbClr val="F0C8C9"/>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Data!$B$12</c:f>
              <c:strCache>
                <c:ptCount val="1"/>
                <c:pt idx="0">
                  <c:v>Applications</c:v>
                </c:pt>
              </c:strCache>
            </c:strRef>
          </c:cat>
          <c:val>
            <c:numRef>
              <c:f>Data!$D$12</c:f>
              <c:numCache>
                <c:formatCode>General</c:formatCode>
                <c:ptCount val="1"/>
                <c:pt idx="0">
                  <c:v>119</c:v>
                </c:pt>
              </c:numCache>
            </c:numRef>
          </c:val>
          <c:extLst>
            <c:ext xmlns:c16="http://schemas.microsoft.com/office/drawing/2014/chart" uri="{C3380CC4-5D6E-409C-BE32-E72D297353CC}">
              <c16:uniqueId val="{00000001-72DE-48D3-B71E-FBEF207E4D2A}"/>
            </c:ext>
          </c:extLst>
        </c:ser>
        <c:ser>
          <c:idx val="2"/>
          <c:order val="2"/>
          <c:tx>
            <c:strRef>
              <c:f>Data!$E$8</c:f>
              <c:strCache>
                <c:ptCount val="1"/>
                <c:pt idx="0">
                  <c:v>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Data!$B$12</c:f>
              <c:strCache>
                <c:ptCount val="1"/>
                <c:pt idx="0">
                  <c:v>Applications</c:v>
                </c:pt>
              </c:strCache>
            </c:strRef>
          </c:cat>
          <c:val>
            <c:numRef>
              <c:f>Data!$E$12</c:f>
              <c:numCache>
                <c:formatCode>General</c:formatCode>
                <c:ptCount val="1"/>
                <c:pt idx="0">
                  <c:v>132</c:v>
                </c:pt>
              </c:numCache>
            </c:numRef>
          </c:val>
          <c:extLst>
            <c:ext xmlns:c16="http://schemas.microsoft.com/office/drawing/2014/chart" uri="{C3380CC4-5D6E-409C-BE32-E72D297353CC}">
              <c16:uniqueId val="{00000002-72DE-48D3-B71E-FBEF207E4D2A}"/>
            </c:ext>
          </c:extLst>
        </c:ser>
        <c:dLbls>
          <c:showLegendKey val="0"/>
          <c:showVal val="0"/>
          <c:showCatName val="0"/>
          <c:showSerName val="0"/>
          <c:showPercent val="0"/>
          <c:showBubbleSize val="0"/>
        </c:dLbls>
        <c:gapWidth val="150"/>
        <c:axId val="228330496"/>
        <c:axId val="228344576"/>
      </c:barChart>
      <c:catAx>
        <c:axId val="228330496"/>
        <c:scaling>
          <c:orientation val="minMax"/>
        </c:scaling>
        <c:delete val="0"/>
        <c:axPos val="b"/>
        <c:numFmt formatCode="General" sourceLinked="1"/>
        <c:majorTickMark val="out"/>
        <c:minorTickMark val="none"/>
        <c:tickLblPos val="nextTo"/>
        <c:crossAx val="228344576"/>
        <c:crosses val="autoZero"/>
        <c:auto val="1"/>
        <c:lblAlgn val="ctr"/>
        <c:lblOffset val="100"/>
        <c:noMultiLvlLbl val="0"/>
      </c:catAx>
      <c:valAx>
        <c:axId val="228344576"/>
        <c:scaling>
          <c:orientation val="minMax"/>
          <c:max val="160"/>
          <c:min val="0"/>
        </c:scaling>
        <c:delete val="0"/>
        <c:axPos val="l"/>
        <c:majorGridlines/>
        <c:numFmt formatCode="General" sourceLinked="1"/>
        <c:majorTickMark val="out"/>
        <c:minorTickMark val="none"/>
        <c:tickLblPos val="nextTo"/>
        <c:crossAx val="228330496"/>
        <c:crosses val="autoZero"/>
        <c:crossBetween val="between"/>
      </c:valAx>
    </c:plotArea>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Designs</a:t>
            </a:r>
          </a:p>
          <a:p>
            <a:pPr>
              <a:defRPr/>
            </a:pPr>
            <a:r>
              <a:rPr lang="en-NZ"/>
              <a:t>NZ Applicants</a:t>
            </a:r>
          </a:p>
        </c:rich>
      </c:tx>
      <c:layout>
        <c:manualLayout>
          <c:xMode val="edge"/>
          <c:yMode val="edge"/>
          <c:x val="0.22847933084078287"/>
          <c:y val="1.0638207409271013E-2"/>
        </c:manualLayout>
      </c:layout>
      <c:overlay val="1"/>
    </c:title>
    <c:autoTitleDeleted val="0"/>
    <c:plotArea>
      <c:layout>
        <c:manualLayout>
          <c:layoutTarget val="inner"/>
          <c:xMode val="edge"/>
          <c:yMode val="edge"/>
          <c:x val="9.216724634880763E-2"/>
          <c:y val="0.19545330991051063"/>
          <c:w val="0.7223228224333158"/>
          <c:h val="0.71231917906349174"/>
        </c:manualLayout>
      </c:layout>
      <c:barChart>
        <c:barDir val="col"/>
        <c:grouping val="clustered"/>
        <c:varyColors val="0"/>
        <c:ser>
          <c:idx val="0"/>
          <c:order val="0"/>
          <c:tx>
            <c:strRef>
              <c:f>Data!$C$21</c:f>
              <c:strCache>
                <c:ptCount val="1"/>
                <c:pt idx="0">
                  <c:v>Mar-2021</c:v>
                </c:pt>
              </c:strCache>
            </c:strRef>
          </c:tx>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Data!$B$23</c:f>
              <c:strCache>
                <c:ptCount val="1"/>
                <c:pt idx="0">
                  <c:v>Applications</c:v>
                </c:pt>
              </c:strCache>
            </c:strRef>
          </c:cat>
          <c:val>
            <c:numRef>
              <c:f>Data!$C$23</c:f>
              <c:numCache>
                <c:formatCode>General</c:formatCode>
                <c:ptCount val="1"/>
                <c:pt idx="0">
                  <c:v>44</c:v>
                </c:pt>
              </c:numCache>
            </c:numRef>
          </c:val>
          <c:extLst>
            <c:ext xmlns:c16="http://schemas.microsoft.com/office/drawing/2014/chart" uri="{C3380CC4-5D6E-409C-BE32-E72D297353CC}">
              <c16:uniqueId val="{00000000-E52B-484C-81BF-24EB5B46C932}"/>
            </c:ext>
          </c:extLst>
        </c:ser>
        <c:ser>
          <c:idx val="1"/>
          <c:order val="1"/>
          <c:tx>
            <c:strRef>
              <c:f>Data!$D$21</c:f>
              <c:strCache>
                <c:ptCount val="1"/>
                <c:pt idx="0">
                  <c:v>Feb-2021</c:v>
                </c:pt>
              </c:strCache>
            </c:strRef>
          </c:tx>
          <c:spPr>
            <a:solidFill>
              <a:srgbClr val="F0C8C9"/>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Data!$B$23</c:f>
              <c:strCache>
                <c:ptCount val="1"/>
                <c:pt idx="0">
                  <c:v>Applications</c:v>
                </c:pt>
              </c:strCache>
            </c:strRef>
          </c:cat>
          <c:val>
            <c:numRef>
              <c:f>Data!$D$23</c:f>
              <c:numCache>
                <c:formatCode>General</c:formatCode>
                <c:ptCount val="1"/>
                <c:pt idx="0">
                  <c:v>31</c:v>
                </c:pt>
              </c:numCache>
            </c:numRef>
          </c:val>
          <c:extLst>
            <c:ext xmlns:c16="http://schemas.microsoft.com/office/drawing/2014/chart" uri="{C3380CC4-5D6E-409C-BE32-E72D297353CC}">
              <c16:uniqueId val="{00000001-E52B-484C-81BF-24EB5B46C932}"/>
            </c:ext>
          </c:extLst>
        </c:ser>
        <c:ser>
          <c:idx val="2"/>
          <c:order val="2"/>
          <c:tx>
            <c:strRef>
              <c:f>Data!$E$21</c:f>
              <c:strCache>
                <c:ptCount val="1"/>
                <c:pt idx="0">
                  <c:v>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Data!$B$23</c:f>
              <c:strCache>
                <c:ptCount val="1"/>
                <c:pt idx="0">
                  <c:v>Applications</c:v>
                </c:pt>
              </c:strCache>
            </c:strRef>
          </c:cat>
          <c:val>
            <c:numRef>
              <c:f>Data!$E$23</c:f>
              <c:numCache>
                <c:formatCode>General</c:formatCode>
                <c:ptCount val="1"/>
                <c:pt idx="0">
                  <c:v>34</c:v>
                </c:pt>
              </c:numCache>
            </c:numRef>
          </c:val>
          <c:extLst>
            <c:ext xmlns:c16="http://schemas.microsoft.com/office/drawing/2014/chart" uri="{C3380CC4-5D6E-409C-BE32-E72D297353CC}">
              <c16:uniqueId val="{00000002-E52B-484C-81BF-24EB5B46C932}"/>
            </c:ext>
          </c:extLst>
        </c:ser>
        <c:dLbls>
          <c:showLegendKey val="0"/>
          <c:showVal val="0"/>
          <c:showCatName val="0"/>
          <c:showSerName val="0"/>
          <c:showPercent val="0"/>
          <c:showBubbleSize val="0"/>
        </c:dLbls>
        <c:gapWidth val="150"/>
        <c:axId val="228383744"/>
        <c:axId val="228401920"/>
      </c:barChart>
      <c:catAx>
        <c:axId val="228383744"/>
        <c:scaling>
          <c:orientation val="minMax"/>
        </c:scaling>
        <c:delete val="0"/>
        <c:axPos val="b"/>
        <c:numFmt formatCode="General" sourceLinked="0"/>
        <c:majorTickMark val="out"/>
        <c:minorTickMark val="none"/>
        <c:tickLblPos val="nextTo"/>
        <c:crossAx val="228401920"/>
        <c:crosses val="autoZero"/>
        <c:auto val="1"/>
        <c:lblAlgn val="ctr"/>
        <c:lblOffset val="100"/>
        <c:noMultiLvlLbl val="0"/>
      </c:catAx>
      <c:valAx>
        <c:axId val="228401920"/>
        <c:scaling>
          <c:orientation val="minMax"/>
          <c:max val="50"/>
          <c:min val="0"/>
        </c:scaling>
        <c:delete val="0"/>
        <c:axPos val="l"/>
        <c:majorGridlines/>
        <c:numFmt formatCode="General" sourceLinked="1"/>
        <c:majorTickMark val="out"/>
        <c:minorTickMark val="none"/>
        <c:tickLblPos val="nextTo"/>
        <c:crossAx val="22838374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Plant Variety</a:t>
            </a:r>
            <a:r>
              <a:rPr lang="en-NZ" baseline="0"/>
              <a:t> </a:t>
            </a:r>
          </a:p>
          <a:p>
            <a:pPr>
              <a:defRPr/>
            </a:pPr>
            <a:r>
              <a:rPr lang="en-NZ" baseline="0"/>
              <a:t>Rights</a:t>
            </a:r>
            <a:endParaRPr lang="en-NZ"/>
          </a:p>
        </c:rich>
      </c:tx>
      <c:layout>
        <c:manualLayout>
          <c:xMode val="edge"/>
          <c:yMode val="edge"/>
          <c:x val="0.24311284293094906"/>
          <c:y val="1.4953097646353188E-2"/>
        </c:manualLayout>
      </c:layout>
      <c:overlay val="1"/>
    </c:title>
    <c:autoTitleDeleted val="0"/>
    <c:plotArea>
      <c:layout>
        <c:manualLayout>
          <c:layoutTarget val="inner"/>
          <c:xMode val="edge"/>
          <c:yMode val="edge"/>
          <c:x val="0.14241172252979939"/>
          <c:y val="0.1713694795501336"/>
          <c:w val="0.72563024387358088"/>
          <c:h val="0.74451888763375729"/>
        </c:manualLayout>
      </c:layout>
      <c:barChart>
        <c:barDir val="col"/>
        <c:grouping val="clustered"/>
        <c:varyColors val="0"/>
        <c:ser>
          <c:idx val="0"/>
          <c:order val="0"/>
          <c:tx>
            <c:strRef>
              <c:f>Data!$C$16</c:f>
              <c:strCache>
                <c:ptCount val="1"/>
                <c:pt idx="0">
                  <c:v>Jan to Mar-2021</c:v>
                </c:pt>
              </c:strCache>
            </c:strRef>
          </c:tx>
          <c:spPr>
            <a:solidFill>
              <a:srgbClr val="176548"/>
            </a:solidFill>
          </c:spPr>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Data!$B$17</c:f>
              <c:strCache>
                <c:ptCount val="1"/>
                <c:pt idx="0">
                  <c:v>Applications</c:v>
                </c:pt>
              </c:strCache>
            </c:strRef>
          </c:cat>
          <c:val>
            <c:numRef>
              <c:f>Data!$C$17</c:f>
              <c:numCache>
                <c:formatCode>General</c:formatCode>
                <c:ptCount val="1"/>
                <c:pt idx="0">
                  <c:v>32</c:v>
                </c:pt>
              </c:numCache>
            </c:numRef>
          </c:val>
          <c:extLst>
            <c:ext xmlns:c16="http://schemas.microsoft.com/office/drawing/2014/chart" uri="{C3380CC4-5D6E-409C-BE32-E72D297353CC}">
              <c16:uniqueId val="{00000000-7835-40A2-A64A-754B8BBC50F4}"/>
            </c:ext>
          </c:extLst>
        </c:ser>
        <c:ser>
          <c:idx val="1"/>
          <c:order val="1"/>
          <c:tx>
            <c:strRef>
              <c:f>Data!$D$16</c:f>
              <c:strCache>
                <c:ptCount val="1"/>
                <c:pt idx="0">
                  <c:v>Oct to Dec-2020</c:v>
                </c:pt>
              </c:strCache>
            </c:strRef>
          </c:tx>
          <c:spPr>
            <a:solidFill>
              <a:srgbClr val="8AAC46"/>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Data!$B$17</c:f>
              <c:strCache>
                <c:ptCount val="1"/>
                <c:pt idx="0">
                  <c:v>Applications</c:v>
                </c:pt>
              </c:strCache>
            </c:strRef>
          </c:cat>
          <c:val>
            <c:numRef>
              <c:f>Data!$D$17</c:f>
              <c:numCache>
                <c:formatCode>General</c:formatCode>
                <c:ptCount val="1"/>
                <c:pt idx="0">
                  <c:v>29</c:v>
                </c:pt>
              </c:numCache>
            </c:numRef>
          </c:val>
          <c:extLst>
            <c:ext xmlns:c16="http://schemas.microsoft.com/office/drawing/2014/chart" uri="{C3380CC4-5D6E-409C-BE32-E72D297353CC}">
              <c16:uniqueId val="{00000001-7835-40A2-A64A-754B8BBC50F4}"/>
            </c:ext>
          </c:extLst>
        </c:ser>
        <c:ser>
          <c:idx val="2"/>
          <c:order val="2"/>
          <c:tx>
            <c:strRef>
              <c:f>Data!$E$16</c:f>
              <c:strCache>
                <c:ptCount val="1"/>
                <c:pt idx="0">
                  <c:v>Jan to 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Data!$B$17</c:f>
              <c:strCache>
                <c:ptCount val="1"/>
                <c:pt idx="0">
                  <c:v>Applications</c:v>
                </c:pt>
              </c:strCache>
            </c:strRef>
          </c:cat>
          <c:val>
            <c:numRef>
              <c:f>Data!$E$17</c:f>
              <c:numCache>
                <c:formatCode>General</c:formatCode>
                <c:ptCount val="1"/>
                <c:pt idx="0">
                  <c:v>17</c:v>
                </c:pt>
              </c:numCache>
            </c:numRef>
          </c:val>
          <c:extLst>
            <c:ext xmlns:c16="http://schemas.microsoft.com/office/drawing/2014/chart" uri="{C3380CC4-5D6E-409C-BE32-E72D297353CC}">
              <c16:uniqueId val="{00000002-7835-40A2-A64A-754B8BBC50F4}"/>
            </c:ext>
          </c:extLst>
        </c:ser>
        <c:dLbls>
          <c:showLegendKey val="0"/>
          <c:showVal val="0"/>
          <c:showCatName val="0"/>
          <c:showSerName val="0"/>
          <c:showPercent val="0"/>
          <c:showBubbleSize val="0"/>
        </c:dLbls>
        <c:gapWidth val="150"/>
        <c:axId val="228428800"/>
        <c:axId val="228442880"/>
      </c:barChart>
      <c:catAx>
        <c:axId val="228428800"/>
        <c:scaling>
          <c:orientation val="minMax"/>
        </c:scaling>
        <c:delete val="0"/>
        <c:axPos val="b"/>
        <c:numFmt formatCode="General" sourceLinked="0"/>
        <c:majorTickMark val="out"/>
        <c:minorTickMark val="none"/>
        <c:tickLblPos val="nextTo"/>
        <c:crossAx val="228442880"/>
        <c:crosses val="autoZero"/>
        <c:auto val="1"/>
        <c:lblAlgn val="ctr"/>
        <c:lblOffset val="100"/>
        <c:noMultiLvlLbl val="0"/>
      </c:catAx>
      <c:valAx>
        <c:axId val="228442880"/>
        <c:scaling>
          <c:orientation val="minMax"/>
          <c:max val="35"/>
          <c:min val="0"/>
        </c:scaling>
        <c:delete val="0"/>
        <c:axPos val="l"/>
        <c:majorGridlines/>
        <c:numFmt formatCode="General" sourceLinked="1"/>
        <c:majorTickMark val="out"/>
        <c:minorTickMark val="none"/>
        <c:tickLblPos val="nextTo"/>
        <c:crossAx val="228428800"/>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Plant Variety</a:t>
            </a:r>
            <a:r>
              <a:rPr lang="en-NZ" baseline="0"/>
              <a:t> </a:t>
            </a:r>
          </a:p>
          <a:p>
            <a:pPr>
              <a:defRPr/>
            </a:pPr>
            <a:r>
              <a:rPr lang="en-NZ" baseline="0"/>
              <a:t>Rights</a:t>
            </a:r>
            <a:endParaRPr lang="en-NZ"/>
          </a:p>
        </c:rich>
      </c:tx>
      <c:layout>
        <c:manualLayout>
          <c:xMode val="edge"/>
          <c:yMode val="edge"/>
          <c:x val="0.51117655568644471"/>
          <c:y val="6.4870167928038125E-2"/>
        </c:manualLayout>
      </c:layout>
      <c:overlay val="1"/>
    </c:title>
    <c:autoTitleDeleted val="0"/>
    <c:plotArea>
      <c:layout>
        <c:manualLayout>
          <c:layoutTarget val="inner"/>
          <c:xMode val="edge"/>
          <c:yMode val="edge"/>
          <c:x val="0.10019718119125344"/>
          <c:y val="4.4912994876319827E-2"/>
          <c:w val="0.34996896458352139"/>
          <c:h val="0.87097543729156934"/>
        </c:manualLayout>
      </c:layout>
      <c:barChart>
        <c:barDir val="col"/>
        <c:grouping val="clustered"/>
        <c:varyColors val="0"/>
        <c:ser>
          <c:idx val="0"/>
          <c:order val="0"/>
          <c:tx>
            <c:strRef>
              <c:f>Data!$C$15</c:f>
              <c:strCache>
                <c:ptCount val="1"/>
                <c:pt idx="0">
                  <c:v>Last 3 months</c:v>
                </c:pt>
              </c:strCache>
            </c:strRef>
          </c:tx>
          <c:spPr>
            <a:solidFill>
              <a:schemeClr val="accent3">
                <a:lumMod val="50000"/>
              </a:schemeClr>
            </a:solidFill>
          </c:spPr>
          <c:invertIfNegative val="0"/>
          <c:cat>
            <c:strRef>
              <c:f>Data!$B$17</c:f>
              <c:strCache>
                <c:ptCount val="1"/>
                <c:pt idx="0">
                  <c:v>Applications</c:v>
                </c:pt>
              </c:strCache>
            </c:strRef>
          </c:cat>
          <c:val>
            <c:numRef>
              <c:f>Data!$C$17</c:f>
              <c:numCache>
                <c:formatCode>General</c:formatCode>
                <c:ptCount val="1"/>
                <c:pt idx="0">
                  <c:v>32</c:v>
                </c:pt>
              </c:numCache>
            </c:numRef>
          </c:val>
          <c:extLst>
            <c:ext xmlns:c16="http://schemas.microsoft.com/office/drawing/2014/chart" uri="{C3380CC4-5D6E-409C-BE32-E72D297353CC}">
              <c16:uniqueId val="{00000000-9F91-4034-8574-422D5015210D}"/>
            </c:ext>
          </c:extLst>
        </c:ser>
        <c:ser>
          <c:idx val="1"/>
          <c:order val="1"/>
          <c:tx>
            <c:strRef>
              <c:f>Data!$D$15</c:f>
              <c:strCache>
                <c:ptCount val="1"/>
                <c:pt idx="0">
                  <c:v>Previous 3 month</c:v>
                </c:pt>
              </c:strCache>
            </c:strRef>
          </c:tx>
          <c:spPr>
            <a:solidFill>
              <a:schemeClr val="accent3">
                <a:lumMod val="75000"/>
              </a:schemeClr>
            </a:solidFill>
          </c:spPr>
          <c:invertIfNegative val="0"/>
          <c:cat>
            <c:strRef>
              <c:f>Data!$B$17</c:f>
              <c:strCache>
                <c:ptCount val="1"/>
                <c:pt idx="0">
                  <c:v>Applications</c:v>
                </c:pt>
              </c:strCache>
            </c:strRef>
          </c:cat>
          <c:val>
            <c:numRef>
              <c:f>Data!$D$17</c:f>
              <c:numCache>
                <c:formatCode>General</c:formatCode>
                <c:ptCount val="1"/>
                <c:pt idx="0">
                  <c:v>29</c:v>
                </c:pt>
              </c:numCache>
            </c:numRef>
          </c:val>
          <c:extLst>
            <c:ext xmlns:c16="http://schemas.microsoft.com/office/drawing/2014/chart" uri="{C3380CC4-5D6E-409C-BE32-E72D297353CC}">
              <c16:uniqueId val="{00000001-9F91-4034-8574-422D5015210D}"/>
            </c:ext>
          </c:extLst>
        </c:ser>
        <c:ser>
          <c:idx val="2"/>
          <c:order val="2"/>
          <c:tx>
            <c:strRef>
              <c:f>Data!$E$15</c:f>
              <c:strCache>
                <c:ptCount val="1"/>
                <c:pt idx="0">
                  <c:v>Same 3 months one year ago</c:v>
                </c:pt>
              </c:strCache>
            </c:strRef>
          </c:tx>
          <c:spPr>
            <a:solidFill>
              <a:schemeClr val="bg1">
                <a:lumMod val="85000"/>
              </a:schemeClr>
            </a:solidFill>
          </c:spPr>
          <c:invertIfNegative val="0"/>
          <c:cat>
            <c:strRef>
              <c:f>Data!$B$17</c:f>
              <c:strCache>
                <c:ptCount val="1"/>
                <c:pt idx="0">
                  <c:v>Applications</c:v>
                </c:pt>
              </c:strCache>
            </c:strRef>
          </c:cat>
          <c:val>
            <c:numRef>
              <c:f>Data!$E$17</c:f>
              <c:numCache>
                <c:formatCode>General</c:formatCode>
                <c:ptCount val="1"/>
                <c:pt idx="0">
                  <c:v>17</c:v>
                </c:pt>
              </c:numCache>
            </c:numRef>
          </c:val>
          <c:extLst>
            <c:ext xmlns:c16="http://schemas.microsoft.com/office/drawing/2014/chart" uri="{C3380CC4-5D6E-409C-BE32-E72D297353CC}">
              <c16:uniqueId val="{00000002-9F91-4034-8574-422D5015210D}"/>
            </c:ext>
          </c:extLst>
        </c:ser>
        <c:dLbls>
          <c:showLegendKey val="0"/>
          <c:showVal val="0"/>
          <c:showCatName val="0"/>
          <c:showSerName val="0"/>
          <c:showPercent val="0"/>
          <c:showBubbleSize val="0"/>
        </c:dLbls>
        <c:gapWidth val="150"/>
        <c:axId val="226965760"/>
        <c:axId val="226983936"/>
      </c:barChart>
      <c:catAx>
        <c:axId val="226965760"/>
        <c:scaling>
          <c:orientation val="minMax"/>
        </c:scaling>
        <c:delete val="0"/>
        <c:axPos val="b"/>
        <c:numFmt formatCode="General" sourceLinked="0"/>
        <c:majorTickMark val="out"/>
        <c:minorTickMark val="none"/>
        <c:tickLblPos val="nextTo"/>
        <c:crossAx val="226983936"/>
        <c:crosses val="autoZero"/>
        <c:auto val="1"/>
        <c:lblAlgn val="ctr"/>
        <c:lblOffset val="100"/>
        <c:noMultiLvlLbl val="0"/>
      </c:catAx>
      <c:valAx>
        <c:axId val="226983936"/>
        <c:scaling>
          <c:orientation val="minMax"/>
          <c:max val="35"/>
          <c:min val="0"/>
        </c:scaling>
        <c:delete val="0"/>
        <c:axPos val="l"/>
        <c:majorGridlines/>
        <c:numFmt formatCode="General" sourceLinked="1"/>
        <c:majorTickMark val="out"/>
        <c:minorTickMark val="none"/>
        <c:tickLblPos val="nextTo"/>
        <c:crossAx val="226965760"/>
        <c:crosses val="autoZero"/>
        <c:crossBetween val="between"/>
      </c:valAx>
    </c:plotArea>
    <c:legend>
      <c:legendPos val="r"/>
      <c:layout>
        <c:manualLayout>
          <c:xMode val="edge"/>
          <c:yMode val="edge"/>
          <c:x val="0.43828728626100982"/>
          <c:y val="0.77686348967113517"/>
          <c:w val="0.55024690883967942"/>
          <c:h val="0.1307507297368054"/>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Trade Marks</a:t>
            </a:r>
          </a:p>
        </c:rich>
      </c:tx>
      <c:layout>
        <c:manualLayout>
          <c:xMode val="edge"/>
          <c:yMode val="edge"/>
          <c:x val="0.33250395178044134"/>
          <c:y val="4.7472782784113911E-2"/>
        </c:manualLayout>
      </c:layout>
      <c:overlay val="1"/>
    </c:title>
    <c:autoTitleDeleted val="0"/>
    <c:plotArea>
      <c:layout>
        <c:manualLayout>
          <c:layoutTarget val="inner"/>
          <c:xMode val="edge"/>
          <c:yMode val="edge"/>
          <c:x val="9.4216585661336408E-2"/>
          <c:y val="0.17221170865688254"/>
          <c:w val="0.82700261859728819"/>
          <c:h val="0.71458713970418519"/>
        </c:manualLayout>
      </c:layout>
      <c:barChart>
        <c:barDir val="col"/>
        <c:grouping val="clustered"/>
        <c:varyColors val="0"/>
        <c:ser>
          <c:idx val="0"/>
          <c:order val="0"/>
          <c:tx>
            <c:strRef>
              <c:f>Data!$B$3:$B$4</c:f>
              <c:strCache>
                <c:ptCount val="2"/>
              </c:strCache>
            </c:strRef>
          </c:tx>
          <c:invertIfNegative val="0"/>
          <c:cat>
            <c:strRef>
              <c:f>Data!$B$5:$B$6</c:f>
              <c:strCache>
                <c:ptCount val="2"/>
                <c:pt idx="0">
                  <c:v>National applications (classes)</c:v>
                </c:pt>
                <c:pt idx="1">
                  <c:v>International applications (classes)</c:v>
                </c:pt>
              </c:strCache>
            </c:strRef>
          </c:cat>
          <c:val>
            <c:numRef>
              <c:f>Data!$C$5:$C$6</c:f>
              <c:numCache>
                <c:formatCode>#,##0</c:formatCode>
                <c:ptCount val="2"/>
                <c:pt idx="0">
                  <c:v>3708</c:v>
                </c:pt>
                <c:pt idx="1">
                  <c:v>2065</c:v>
                </c:pt>
              </c:numCache>
            </c:numRef>
          </c:val>
          <c:extLst>
            <c:ext xmlns:c16="http://schemas.microsoft.com/office/drawing/2014/chart" uri="{C3380CC4-5D6E-409C-BE32-E72D297353CC}">
              <c16:uniqueId val="{00000000-CDC5-4DE1-AA94-FF073EB957E1}"/>
            </c:ext>
          </c:extLst>
        </c:ser>
        <c:ser>
          <c:idx val="1"/>
          <c:order val="1"/>
          <c:tx>
            <c:strRef>
              <c:f>Data!$C$3:$C$4</c:f>
              <c:strCache>
                <c:ptCount val="2"/>
                <c:pt idx="0">
                  <c:v>Last month </c:v>
                </c:pt>
                <c:pt idx="1">
                  <c:v>Mar-2021</c:v>
                </c:pt>
              </c:strCache>
            </c:strRef>
          </c:tx>
          <c:spPr>
            <a:solidFill>
              <a:schemeClr val="accent2">
                <a:lumMod val="40000"/>
                <a:lumOff val="60000"/>
              </a:schemeClr>
            </a:solidFill>
          </c:spPr>
          <c:invertIfNegative val="0"/>
          <c:cat>
            <c:strRef>
              <c:f>Data!$B$5:$B$6</c:f>
              <c:strCache>
                <c:ptCount val="2"/>
                <c:pt idx="0">
                  <c:v>National applications (classes)</c:v>
                </c:pt>
                <c:pt idx="1">
                  <c:v>International applications (classes)</c:v>
                </c:pt>
              </c:strCache>
            </c:strRef>
          </c:cat>
          <c:val>
            <c:numRef>
              <c:f>Data!$D$5:$D$6</c:f>
              <c:numCache>
                <c:formatCode>#,##0</c:formatCode>
                <c:ptCount val="2"/>
                <c:pt idx="0">
                  <c:v>2733</c:v>
                </c:pt>
                <c:pt idx="1">
                  <c:v>1734</c:v>
                </c:pt>
              </c:numCache>
            </c:numRef>
          </c:val>
          <c:extLst>
            <c:ext xmlns:c16="http://schemas.microsoft.com/office/drawing/2014/chart" uri="{C3380CC4-5D6E-409C-BE32-E72D297353CC}">
              <c16:uniqueId val="{00000001-CDC5-4DE1-AA94-FF073EB957E1}"/>
            </c:ext>
          </c:extLst>
        </c:ser>
        <c:ser>
          <c:idx val="2"/>
          <c:order val="2"/>
          <c:tx>
            <c:strRef>
              <c:f>Data!$D$3:$D$4</c:f>
              <c:strCache>
                <c:ptCount val="2"/>
                <c:pt idx="0">
                  <c:v>Previous month</c:v>
                </c:pt>
                <c:pt idx="1">
                  <c:v>Feb-2021</c:v>
                </c:pt>
              </c:strCache>
            </c:strRef>
          </c:tx>
          <c:spPr>
            <a:solidFill>
              <a:schemeClr val="bg1">
                <a:lumMod val="85000"/>
              </a:schemeClr>
            </a:solidFill>
          </c:spPr>
          <c:invertIfNegative val="0"/>
          <c:cat>
            <c:strRef>
              <c:f>Data!$B$5:$B$6</c:f>
              <c:strCache>
                <c:ptCount val="2"/>
                <c:pt idx="0">
                  <c:v>National applications (classes)</c:v>
                </c:pt>
                <c:pt idx="1">
                  <c:v>International applications (classes)</c:v>
                </c:pt>
              </c:strCache>
            </c:strRef>
          </c:cat>
          <c:val>
            <c:numRef>
              <c:f>Data!$E$5:$E$6</c:f>
              <c:numCache>
                <c:formatCode>#,##0</c:formatCode>
                <c:ptCount val="2"/>
                <c:pt idx="0">
                  <c:v>2671</c:v>
                </c:pt>
                <c:pt idx="1">
                  <c:v>1679</c:v>
                </c:pt>
              </c:numCache>
            </c:numRef>
          </c:val>
          <c:extLst>
            <c:ext xmlns:c16="http://schemas.microsoft.com/office/drawing/2014/chart" uri="{C3380CC4-5D6E-409C-BE32-E72D297353CC}">
              <c16:uniqueId val="{00000002-CDC5-4DE1-AA94-FF073EB957E1}"/>
            </c:ext>
          </c:extLst>
        </c:ser>
        <c:dLbls>
          <c:showLegendKey val="0"/>
          <c:showVal val="0"/>
          <c:showCatName val="0"/>
          <c:showSerName val="0"/>
          <c:showPercent val="0"/>
          <c:showBubbleSize val="0"/>
        </c:dLbls>
        <c:gapWidth val="150"/>
        <c:axId val="227005952"/>
        <c:axId val="227007488"/>
      </c:barChart>
      <c:catAx>
        <c:axId val="227005952"/>
        <c:scaling>
          <c:orientation val="minMax"/>
        </c:scaling>
        <c:delete val="0"/>
        <c:axPos val="b"/>
        <c:numFmt formatCode="General" sourceLinked="0"/>
        <c:majorTickMark val="out"/>
        <c:minorTickMark val="none"/>
        <c:tickLblPos val="nextTo"/>
        <c:crossAx val="227007488"/>
        <c:crosses val="autoZero"/>
        <c:auto val="1"/>
        <c:lblAlgn val="ctr"/>
        <c:lblOffset val="100"/>
        <c:noMultiLvlLbl val="0"/>
      </c:catAx>
      <c:valAx>
        <c:axId val="227007488"/>
        <c:scaling>
          <c:orientation val="minMax"/>
        </c:scaling>
        <c:delete val="0"/>
        <c:axPos val="l"/>
        <c:majorGridlines/>
        <c:numFmt formatCode="#,##0" sourceLinked="1"/>
        <c:majorTickMark val="out"/>
        <c:minorTickMark val="none"/>
        <c:tickLblPos val="nextTo"/>
        <c:crossAx val="227005952"/>
        <c:crosses val="autoZero"/>
        <c:crossBetween val="between"/>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Patents</a:t>
            </a:r>
          </a:p>
          <a:p>
            <a:pPr>
              <a:defRPr/>
            </a:pPr>
            <a:r>
              <a:rPr lang="en-NZ"/>
              <a:t>NZ Applicants</a:t>
            </a:r>
          </a:p>
        </c:rich>
      </c:tx>
      <c:layout>
        <c:manualLayout>
          <c:xMode val="edge"/>
          <c:yMode val="edge"/>
          <c:x val="0.23407467474595803"/>
          <c:y val="8.5376584402138741E-3"/>
        </c:manualLayout>
      </c:layout>
      <c:overlay val="1"/>
    </c:title>
    <c:autoTitleDeleted val="0"/>
    <c:plotArea>
      <c:layout>
        <c:manualLayout>
          <c:layoutTarget val="inner"/>
          <c:xMode val="edge"/>
          <c:yMode val="edge"/>
          <c:x val="8.3928799046255123E-2"/>
          <c:y val="0.15754569353411499"/>
          <c:w val="0.80216021329195208"/>
          <c:h val="0.74260158682711774"/>
        </c:manualLayout>
      </c:layout>
      <c:barChart>
        <c:barDir val="col"/>
        <c:grouping val="clustered"/>
        <c:varyColors val="0"/>
        <c:ser>
          <c:idx val="0"/>
          <c:order val="0"/>
          <c:tx>
            <c:strRef>
              <c:f>Data!$C$21</c:f>
              <c:strCache>
                <c:ptCount val="1"/>
                <c:pt idx="0">
                  <c:v>Mar-2021</c:v>
                </c:pt>
              </c:strCache>
            </c:strRef>
          </c:tx>
          <c:invertIfNegative val="0"/>
          <c:cat>
            <c:strRef>
              <c:f>Data!$B$22</c:f>
              <c:strCache>
                <c:ptCount val="1"/>
                <c:pt idx="0">
                  <c:v>Applications</c:v>
                </c:pt>
              </c:strCache>
            </c:strRef>
          </c:cat>
          <c:val>
            <c:numRef>
              <c:f>Data!$C$22</c:f>
              <c:numCache>
                <c:formatCode>General</c:formatCode>
                <c:ptCount val="1"/>
                <c:pt idx="0">
                  <c:v>27</c:v>
                </c:pt>
              </c:numCache>
            </c:numRef>
          </c:val>
          <c:extLst>
            <c:ext xmlns:c16="http://schemas.microsoft.com/office/drawing/2014/chart" uri="{C3380CC4-5D6E-409C-BE32-E72D297353CC}">
              <c16:uniqueId val="{00000000-32CB-4B09-A36F-29D1A9DA71B2}"/>
            </c:ext>
          </c:extLst>
        </c:ser>
        <c:ser>
          <c:idx val="1"/>
          <c:order val="1"/>
          <c:tx>
            <c:strRef>
              <c:f>Data!$D$21</c:f>
              <c:strCache>
                <c:ptCount val="1"/>
                <c:pt idx="0">
                  <c:v>Feb-2021</c:v>
                </c:pt>
              </c:strCache>
            </c:strRef>
          </c:tx>
          <c:spPr>
            <a:solidFill>
              <a:schemeClr val="accent2">
                <a:lumMod val="40000"/>
                <a:lumOff val="60000"/>
              </a:schemeClr>
            </a:solidFill>
          </c:spPr>
          <c:invertIfNegative val="0"/>
          <c:cat>
            <c:strRef>
              <c:f>Data!$B$22</c:f>
              <c:strCache>
                <c:ptCount val="1"/>
                <c:pt idx="0">
                  <c:v>Applications</c:v>
                </c:pt>
              </c:strCache>
            </c:strRef>
          </c:cat>
          <c:val>
            <c:numRef>
              <c:f>Data!$D$22</c:f>
              <c:numCache>
                <c:formatCode>General</c:formatCode>
                <c:ptCount val="1"/>
                <c:pt idx="0">
                  <c:v>23</c:v>
                </c:pt>
              </c:numCache>
            </c:numRef>
          </c:val>
          <c:extLst>
            <c:ext xmlns:c16="http://schemas.microsoft.com/office/drawing/2014/chart" uri="{C3380CC4-5D6E-409C-BE32-E72D297353CC}">
              <c16:uniqueId val="{00000001-32CB-4B09-A36F-29D1A9DA71B2}"/>
            </c:ext>
          </c:extLst>
        </c:ser>
        <c:ser>
          <c:idx val="2"/>
          <c:order val="2"/>
          <c:tx>
            <c:strRef>
              <c:f>Data!$E$21</c:f>
              <c:strCache>
                <c:ptCount val="1"/>
                <c:pt idx="0">
                  <c:v>Mar-2020</c:v>
                </c:pt>
              </c:strCache>
            </c:strRef>
          </c:tx>
          <c:spPr>
            <a:solidFill>
              <a:schemeClr val="bg1">
                <a:lumMod val="85000"/>
              </a:schemeClr>
            </a:solidFill>
          </c:spPr>
          <c:invertIfNegative val="0"/>
          <c:cat>
            <c:strRef>
              <c:f>Data!$B$22</c:f>
              <c:strCache>
                <c:ptCount val="1"/>
                <c:pt idx="0">
                  <c:v>Applications</c:v>
                </c:pt>
              </c:strCache>
            </c:strRef>
          </c:cat>
          <c:val>
            <c:numRef>
              <c:f>Data!$E$22</c:f>
              <c:numCache>
                <c:formatCode>General</c:formatCode>
                <c:ptCount val="1"/>
                <c:pt idx="0">
                  <c:v>40</c:v>
                </c:pt>
              </c:numCache>
            </c:numRef>
          </c:val>
          <c:extLst>
            <c:ext xmlns:c16="http://schemas.microsoft.com/office/drawing/2014/chart" uri="{C3380CC4-5D6E-409C-BE32-E72D297353CC}">
              <c16:uniqueId val="{00000002-32CB-4B09-A36F-29D1A9DA71B2}"/>
            </c:ext>
          </c:extLst>
        </c:ser>
        <c:dLbls>
          <c:showLegendKey val="0"/>
          <c:showVal val="0"/>
          <c:showCatName val="0"/>
          <c:showSerName val="0"/>
          <c:showPercent val="0"/>
          <c:showBubbleSize val="0"/>
        </c:dLbls>
        <c:gapWidth val="150"/>
        <c:axId val="227041664"/>
        <c:axId val="227043200"/>
      </c:barChart>
      <c:catAx>
        <c:axId val="227041664"/>
        <c:scaling>
          <c:orientation val="minMax"/>
        </c:scaling>
        <c:delete val="0"/>
        <c:axPos val="b"/>
        <c:numFmt formatCode="General" sourceLinked="0"/>
        <c:majorTickMark val="out"/>
        <c:minorTickMark val="none"/>
        <c:tickLblPos val="nextTo"/>
        <c:crossAx val="227043200"/>
        <c:crosses val="autoZero"/>
        <c:auto val="1"/>
        <c:lblAlgn val="ctr"/>
        <c:lblOffset val="100"/>
        <c:noMultiLvlLbl val="0"/>
      </c:catAx>
      <c:valAx>
        <c:axId val="227043200"/>
        <c:scaling>
          <c:orientation val="minMax"/>
        </c:scaling>
        <c:delete val="0"/>
        <c:axPos val="l"/>
        <c:majorGridlines/>
        <c:numFmt formatCode="General" sourceLinked="1"/>
        <c:majorTickMark val="out"/>
        <c:minorTickMark val="none"/>
        <c:tickLblPos val="nextTo"/>
        <c:crossAx val="227041664"/>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Trade Marks </a:t>
            </a:r>
          </a:p>
          <a:p>
            <a:pPr>
              <a:defRPr/>
            </a:pPr>
            <a:r>
              <a:rPr lang="en-NZ"/>
              <a:t>NZ Applicants</a:t>
            </a:r>
          </a:p>
        </c:rich>
      </c:tx>
      <c:layout>
        <c:manualLayout>
          <c:xMode val="edge"/>
          <c:yMode val="edge"/>
          <c:x val="0.21567763827303091"/>
          <c:y val="1.5287156711612763E-2"/>
        </c:manualLayout>
      </c:layout>
      <c:overlay val="1"/>
    </c:title>
    <c:autoTitleDeleted val="0"/>
    <c:plotArea>
      <c:layout>
        <c:manualLayout>
          <c:layoutTarget val="inner"/>
          <c:xMode val="edge"/>
          <c:yMode val="edge"/>
          <c:x val="9.216724634880763E-2"/>
          <c:y val="0.16776909068941775"/>
          <c:w val="0.69097833169648981"/>
          <c:h val="0.72482362929505462"/>
        </c:manualLayout>
      </c:layout>
      <c:barChart>
        <c:barDir val="col"/>
        <c:grouping val="clustered"/>
        <c:varyColors val="0"/>
        <c:ser>
          <c:idx val="0"/>
          <c:order val="0"/>
          <c:tx>
            <c:strRef>
              <c:f>Data!$C$21</c:f>
              <c:strCache>
                <c:ptCount val="1"/>
                <c:pt idx="0">
                  <c:v>Mar-2021</c:v>
                </c:pt>
              </c:strCache>
            </c:strRef>
          </c:tx>
          <c:invertIfNegative val="0"/>
          <c:cat>
            <c:strRef>
              <c:f>Data!$B$24</c:f>
              <c:strCache>
                <c:ptCount val="1"/>
                <c:pt idx="0">
                  <c:v>Applications (classes)</c:v>
                </c:pt>
              </c:strCache>
            </c:strRef>
          </c:cat>
          <c:val>
            <c:numRef>
              <c:f>Data!$C$24</c:f>
              <c:numCache>
                <c:formatCode>#,##0</c:formatCode>
                <c:ptCount val="1"/>
                <c:pt idx="0">
                  <c:v>2358</c:v>
                </c:pt>
              </c:numCache>
            </c:numRef>
          </c:val>
          <c:extLst>
            <c:ext xmlns:c16="http://schemas.microsoft.com/office/drawing/2014/chart" uri="{C3380CC4-5D6E-409C-BE32-E72D297353CC}">
              <c16:uniqueId val="{00000000-E1D8-42F4-9D86-012FC6F57B01}"/>
            </c:ext>
          </c:extLst>
        </c:ser>
        <c:ser>
          <c:idx val="1"/>
          <c:order val="1"/>
          <c:tx>
            <c:strRef>
              <c:f>Data!$D$21</c:f>
              <c:strCache>
                <c:ptCount val="1"/>
                <c:pt idx="0">
                  <c:v>Feb-2021</c:v>
                </c:pt>
              </c:strCache>
            </c:strRef>
          </c:tx>
          <c:spPr>
            <a:solidFill>
              <a:schemeClr val="accent2">
                <a:lumMod val="40000"/>
                <a:lumOff val="60000"/>
              </a:schemeClr>
            </a:solidFill>
          </c:spPr>
          <c:invertIfNegative val="0"/>
          <c:cat>
            <c:strRef>
              <c:f>Data!$B$24</c:f>
              <c:strCache>
                <c:ptCount val="1"/>
                <c:pt idx="0">
                  <c:v>Applications (classes)</c:v>
                </c:pt>
              </c:strCache>
            </c:strRef>
          </c:cat>
          <c:val>
            <c:numRef>
              <c:f>Data!$D$24</c:f>
              <c:numCache>
                <c:formatCode>#,##0</c:formatCode>
                <c:ptCount val="1"/>
                <c:pt idx="0">
                  <c:v>1651</c:v>
                </c:pt>
              </c:numCache>
            </c:numRef>
          </c:val>
          <c:extLst>
            <c:ext xmlns:c16="http://schemas.microsoft.com/office/drawing/2014/chart" uri="{C3380CC4-5D6E-409C-BE32-E72D297353CC}">
              <c16:uniqueId val="{00000001-E1D8-42F4-9D86-012FC6F57B01}"/>
            </c:ext>
          </c:extLst>
        </c:ser>
        <c:ser>
          <c:idx val="2"/>
          <c:order val="2"/>
          <c:tx>
            <c:strRef>
              <c:f>Data!$E$21</c:f>
              <c:strCache>
                <c:ptCount val="1"/>
                <c:pt idx="0">
                  <c:v>Mar-2020</c:v>
                </c:pt>
              </c:strCache>
            </c:strRef>
          </c:tx>
          <c:spPr>
            <a:solidFill>
              <a:schemeClr val="bg1">
                <a:lumMod val="85000"/>
              </a:schemeClr>
            </a:solidFill>
          </c:spPr>
          <c:invertIfNegative val="0"/>
          <c:cat>
            <c:strRef>
              <c:f>Data!$B$24</c:f>
              <c:strCache>
                <c:ptCount val="1"/>
                <c:pt idx="0">
                  <c:v>Applications (classes)</c:v>
                </c:pt>
              </c:strCache>
            </c:strRef>
          </c:cat>
          <c:val>
            <c:numRef>
              <c:f>Data!$E$24</c:f>
              <c:numCache>
                <c:formatCode>#,##0</c:formatCode>
                <c:ptCount val="1"/>
                <c:pt idx="0">
                  <c:v>1460</c:v>
                </c:pt>
              </c:numCache>
            </c:numRef>
          </c:val>
          <c:extLst>
            <c:ext xmlns:c16="http://schemas.microsoft.com/office/drawing/2014/chart" uri="{C3380CC4-5D6E-409C-BE32-E72D297353CC}">
              <c16:uniqueId val="{00000002-E1D8-42F4-9D86-012FC6F57B01}"/>
            </c:ext>
          </c:extLst>
        </c:ser>
        <c:dLbls>
          <c:showLegendKey val="0"/>
          <c:showVal val="0"/>
          <c:showCatName val="0"/>
          <c:showSerName val="0"/>
          <c:showPercent val="0"/>
          <c:showBubbleSize val="0"/>
        </c:dLbls>
        <c:gapWidth val="150"/>
        <c:axId val="228471936"/>
        <c:axId val="228473472"/>
      </c:barChart>
      <c:catAx>
        <c:axId val="228471936"/>
        <c:scaling>
          <c:orientation val="minMax"/>
        </c:scaling>
        <c:delete val="0"/>
        <c:axPos val="b"/>
        <c:numFmt formatCode="General" sourceLinked="0"/>
        <c:majorTickMark val="out"/>
        <c:minorTickMark val="none"/>
        <c:tickLblPos val="nextTo"/>
        <c:crossAx val="228473472"/>
        <c:crosses val="autoZero"/>
        <c:auto val="1"/>
        <c:lblAlgn val="ctr"/>
        <c:lblOffset val="100"/>
        <c:noMultiLvlLbl val="0"/>
      </c:catAx>
      <c:valAx>
        <c:axId val="228473472"/>
        <c:scaling>
          <c:orientation val="minMax"/>
          <c:min val="0"/>
        </c:scaling>
        <c:delete val="0"/>
        <c:axPos val="l"/>
        <c:majorGridlines/>
        <c:numFmt formatCode="#,##0" sourceLinked="1"/>
        <c:majorTickMark val="out"/>
        <c:minorTickMark val="none"/>
        <c:tickLblPos val="nextTo"/>
        <c:crossAx val="228471936"/>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Designs</a:t>
            </a:r>
          </a:p>
        </c:rich>
      </c:tx>
      <c:layout>
        <c:manualLayout>
          <c:xMode val="edge"/>
          <c:yMode val="edge"/>
          <c:x val="0.36250132394624879"/>
          <c:y val="1.9942856165809097E-2"/>
        </c:manualLayout>
      </c:layout>
      <c:overlay val="1"/>
    </c:title>
    <c:autoTitleDeleted val="0"/>
    <c:plotArea>
      <c:layout>
        <c:manualLayout>
          <c:layoutTarget val="inner"/>
          <c:xMode val="edge"/>
          <c:yMode val="edge"/>
          <c:x val="0.10055243399266101"/>
          <c:y val="0.20807678549853259"/>
          <c:w val="0.70011606690687755"/>
          <c:h val="0.71173952972363963"/>
        </c:manualLayout>
      </c:layout>
      <c:barChart>
        <c:barDir val="col"/>
        <c:grouping val="clustered"/>
        <c:varyColors val="0"/>
        <c:ser>
          <c:idx val="0"/>
          <c:order val="0"/>
          <c:tx>
            <c:strRef>
              <c:f>Data!$C$8</c:f>
              <c:strCache>
                <c:ptCount val="1"/>
                <c:pt idx="0">
                  <c:v>Mar-2021</c:v>
                </c:pt>
              </c:strCache>
            </c:strRef>
          </c:tx>
          <c:invertIfNegative val="0"/>
          <c:cat>
            <c:strRef>
              <c:f>Data!$B$12</c:f>
              <c:strCache>
                <c:ptCount val="1"/>
                <c:pt idx="0">
                  <c:v>Applications</c:v>
                </c:pt>
              </c:strCache>
            </c:strRef>
          </c:cat>
          <c:val>
            <c:numRef>
              <c:f>Data!$C$12</c:f>
              <c:numCache>
                <c:formatCode>General</c:formatCode>
                <c:ptCount val="1"/>
                <c:pt idx="0">
                  <c:v>141</c:v>
                </c:pt>
              </c:numCache>
            </c:numRef>
          </c:val>
          <c:extLst>
            <c:ext xmlns:c16="http://schemas.microsoft.com/office/drawing/2014/chart" uri="{C3380CC4-5D6E-409C-BE32-E72D297353CC}">
              <c16:uniqueId val="{00000000-B5D2-4EBD-9CCB-6CE60C95DFD8}"/>
            </c:ext>
          </c:extLst>
        </c:ser>
        <c:ser>
          <c:idx val="1"/>
          <c:order val="1"/>
          <c:tx>
            <c:strRef>
              <c:f>Data!$D$8</c:f>
              <c:strCache>
                <c:ptCount val="1"/>
                <c:pt idx="0">
                  <c:v>Feb-2021</c:v>
                </c:pt>
              </c:strCache>
            </c:strRef>
          </c:tx>
          <c:spPr>
            <a:solidFill>
              <a:schemeClr val="accent2">
                <a:lumMod val="40000"/>
                <a:lumOff val="60000"/>
              </a:schemeClr>
            </a:solidFill>
          </c:spPr>
          <c:invertIfNegative val="0"/>
          <c:cat>
            <c:strRef>
              <c:f>Data!$B$12</c:f>
              <c:strCache>
                <c:ptCount val="1"/>
                <c:pt idx="0">
                  <c:v>Applications</c:v>
                </c:pt>
              </c:strCache>
            </c:strRef>
          </c:cat>
          <c:val>
            <c:numRef>
              <c:f>Data!$D$12</c:f>
              <c:numCache>
                <c:formatCode>General</c:formatCode>
                <c:ptCount val="1"/>
                <c:pt idx="0">
                  <c:v>119</c:v>
                </c:pt>
              </c:numCache>
            </c:numRef>
          </c:val>
          <c:extLst>
            <c:ext xmlns:c16="http://schemas.microsoft.com/office/drawing/2014/chart" uri="{C3380CC4-5D6E-409C-BE32-E72D297353CC}">
              <c16:uniqueId val="{00000001-B5D2-4EBD-9CCB-6CE60C95DFD8}"/>
            </c:ext>
          </c:extLst>
        </c:ser>
        <c:ser>
          <c:idx val="2"/>
          <c:order val="2"/>
          <c:tx>
            <c:strRef>
              <c:f>Data!$E$8</c:f>
              <c:strCache>
                <c:ptCount val="1"/>
                <c:pt idx="0">
                  <c:v>Mar-2020</c:v>
                </c:pt>
              </c:strCache>
            </c:strRef>
          </c:tx>
          <c:spPr>
            <a:solidFill>
              <a:schemeClr val="bg1">
                <a:lumMod val="85000"/>
              </a:schemeClr>
            </a:solidFill>
          </c:spPr>
          <c:invertIfNegative val="0"/>
          <c:cat>
            <c:strRef>
              <c:f>Data!$B$12</c:f>
              <c:strCache>
                <c:ptCount val="1"/>
                <c:pt idx="0">
                  <c:v>Applications</c:v>
                </c:pt>
              </c:strCache>
            </c:strRef>
          </c:cat>
          <c:val>
            <c:numRef>
              <c:f>Data!$E$12</c:f>
              <c:numCache>
                <c:formatCode>General</c:formatCode>
                <c:ptCount val="1"/>
                <c:pt idx="0">
                  <c:v>132</c:v>
                </c:pt>
              </c:numCache>
            </c:numRef>
          </c:val>
          <c:extLst>
            <c:ext xmlns:c16="http://schemas.microsoft.com/office/drawing/2014/chart" uri="{C3380CC4-5D6E-409C-BE32-E72D297353CC}">
              <c16:uniqueId val="{00000002-B5D2-4EBD-9CCB-6CE60C95DFD8}"/>
            </c:ext>
          </c:extLst>
        </c:ser>
        <c:dLbls>
          <c:showLegendKey val="0"/>
          <c:showVal val="0"/>
          <c:showCatName val="0"/>
          <c:showSerName val="0"/>
          <c:showPercent val="0"/>
          <c:showBubbleSize val="0"/>
        </c:dLbls>
        <c:gapWidth val="150"/>
        <c:axId val="228507648"/>
        <c:axId val="228509184"/>
      </c:barChart>
      <c:catAx>
        <c:axId val="228507648"/>
        <c:scaling>
          <c:orientation val="minMax"/>
        </c:scaling>
        <c:delete val="0"/>
        <c:axPos val="b"/>
        <c:numFmt formatCode="General" sourceLinked="1"/>
        <c:majorTickMark val="out"/>
        <c:minorTickMark val="none"/>
        <c:tickLblPos val="nextTo"/>
        <c:crossAx val="228509184"/>
        <c:crosses val="autoZero"/>
        <c:auto val="1"/>
        <c:lblAlgn val="ctr"/>
        <c:lblOffset val="100"/>
        <c:noMultiLvlLbl val="0"/>
      </c:catAx>
      <c:valAx>
        <c:axId val="228509184"/>
        <c:scaling>
          <c:orientation val="minMax"/>
          <c:max val="160"/>
          <c:min val="0"/>
        </c:scaling>
        <c:delete val="0"/>
        <c:axPos val="l"/>
        <c:majorGridlines/>
        <c:numFmt formatCode="General" sourceLinked="1"/>
        <c:majorTickMark val="out"/>
        <c:minorTickMark val="none"/>
        <c:tickLblPos val="nextTo"/>
        <c:crossAx val="22850764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Designs</a:t>
            </a:r>
          </a:p>
          <a:p>
            <a:pPr>
              <a:defRPr/>
            </a:pPr>
            <a:r>
              <a:rPr lang="en-NZ"/>
              <a:t>NZ Applicants</a:t>
            </a:r>
          </a:p>
        </c:rich>
      </c:tx>
      <c:layout>
        <c:manualLayout>
          <c:xMode val="edge"/>
          <c:yMode val="edge"/>
          <c:x val="0.22847933084078287"/>
          <c:y val="1.0638207409271013E-2"/>
        </c:manualLayout>
      </c:layout>
      <c:overlay val="1"/>
    </c:title>
    <c:autoTitleDeleted val="0"/>
    <c:plotArea>
      <c:layout>
        <c:manualLayout>
          <c:layoutTarget val="inner"/>
          <c:xMode val="edge"/>
          <c:yMode val="edge"/>
          <c:x val="9.216724634880763E-2"/>
          <c:y val="0.19545330991051063"/>
          <c:w val="0.7223228224333158"/>
          <c:h val="0.71231917906349174"/>
        </c:manualLayout>
      </c:layout>
      <c:barChart>
        <c:barDir val="col"/>
        <c:grouping val="clustered"/>
        <c:varyColors val="0"/>
        <c:ser>
          <c:idx val="0"/>
          <c:order val="0"/>
          <c:tx>
            <c:strRef>
              <c:f>Data!$C$21</c:f>
              <c:strCache>
                <c:ptCount val="1"/>
                <c:pt idx="0">
                  <c:v>Mar-2021</c:v>
                </c:pt>
              </c:strCache>
            </c:strRef>
          </c:tx>
          <c:invertIfNegative val="0"/>
          <c:cat>
            <c:strRef>
              <c:f>Data!$B$23</c:f>
              <c:strCache>
                <c:ptCount val="1"/>
                <c:pt idx="0">
                  <c:v>Applications</c:v>
                </c:pt>
              </c:strCache>
            </c:strRef>
          </c:cat>
          <c:val>
            <c:numRef>
              <c:f>Data!$C$23</c:f>
              <c:numCache>
                <c:formatCode>General</c:formatCode>
                <c:ptCount val="1"/>
                <c:pt idx="0">
                  <c:v>44</c:v>
                </c:pt>
              </c:numCache>
            </c:numRef>
          </c:val>
          <c:extLst>
            <c:ext xmlns:c16="http://schemas.microsoft.com/office/drawing/2014/chart" uri="{C3380CC4-5D6E-409C-BE32-E72D297353CC}">
              <c16:uniqueId val="{00000000-35A8-4A16-A517-ECFA01AE43B9}"/>
            </c:ext>
          </c:extLst>
        </c:ser>
        <c:ser>
          <c:idx val="1"/>
          <c:order val="1"/>
          <c:tx>
            <c:strRef>
              <c:f>Data!$D$21</c:f>
              <c:strCache>
                <c:ptCount val="1"/>
                <c:pt idx="0">
                  <c:v>Feb-2021</c:v>
                </c:pt>
              </c:strCache>
            </c:strRef>
          </c:tx>
          <c:spPr>
            <a:solidFill>
              <a:schemeClr val="accent2">
                <a:lumMod val="40000"/>
                <a:lumOff val="60000"/>
              </a:schemeClr>
            </a:solidFill>
          </c:spPr>
          <c:invertIfNegative val="0"/>
          <c:cat>
            <c:strRef>
              <c:f>Data!$B$23</c:f>
              <c:strCache>
                <c:ptCount val="1"/>
                <c:pt idx="0">
                  <c:v>Applications</c:v>
                </c:pt>
              </c:strCache>
            </c:strRef>
          </c:cat>
          <c:val>
            <c:numRef>
              <c:f>Data!$D$23</c:f>
              <c:numCache>
                <c:formatCode>General</c:formatCode>
                <c:ptCount val="1"/>
                <c:pt idx="0">
                  <c:v>31</c:v>
                </c:pt>
              </c:numCache>
            </c:numRef>
          </c:val>
          <c:extLst>
            <c:ext xmlns:c16="http://schemas.microsoft.com/office/drawing/2014/chart" uri="{C3380CC4-5D6E-409C-BE32-E72D297353CC}">
              <c16:uniqueId val="{00000001-35A8-4A16-A517-ECFA01AE43B9}"/>
            </c:ext>
          </c:extLst>
        </c:ser>
        <c:ser>
          <c:idx val="2"/>
          <c:order val="2"/>
          <c:tx>
            <c:strRef>
              <c:f>Data!$E$21</c:f>
              <c:strCache>
                <c:ptCount val="1"/>
                <c:pt idx="0">
                  <c:v>Mar-2020</c:v>
                </c:pt>
              </c:strCache>
            </c:strRef>
          </c:tx>
          <c:spPr>
            <a:solidFill>
              <a:schemeClr val="bg1">
                <a:lumMod val="85000"/>
              </a:schemeClr>
            </a:solidFill>
          </c:spPr>
          <c:invertIfNegative val="0"/>
          <c:cat>
            <c:strRef>
              <c:f>Data!$B$23</c:f>
              <c:strCache>
                <c:ptCount val="1"/>
                <c:pt idx="0">
                  <c:v>Applications</c:v>
                </c:pt>
              </c:strCache>
            </c:strRef>
          </c:cat>
          <c:val>
            <c:numRef>
              <c:f>Data!$E$23</c:f>
              <c:numCache>
                <c:formatCode>General</c:formatCode>
                <c:ptCount val="1"/>
                <c:pt idx="0">
                  <c:v>34</c:v>
                </c:pt>
              </c:numCache>
            </c:numRef>
          </c:val>
          <c:extLst>
            <c:ext xmlns:c16="http://schemas.microsoft.com/office/drawing/2014/chart" uri="{C3380CC4-5D6E-409C-BE32-E72D297353CC}">
              <c16:uniqueId val="{00000002-35A8-4A16-A517-ECFA01AE43B9}"/>
            </c:ext>
          </c:extLst>
        </c:ser>
        <c:dLbls>
          <c:showLegendKey val="0"/>
          <c:showVal val="0"/>
          <c:showCatName val="0"/>
          <c:showSerName val="0"/>
          <c:showPercent val="0"/>
          <c:showBubbleSize val="0"/>
        </c:dLbls>
        <c:gapWidth val="150"/>
        <c:axId val="228211328"/>
        <c:axId val="228217216"/>
      </c:barChart>
      <c:catAx>
        <c:axId val="228211328"/>
        <c:scaling>
          <c:orientation val="minMax"/>
        </c:scaling>
        <c:delete val="0"/>
        <c:axPos val="b"/>
        <c:numFmt formatCode="General" sourceLinked="0"/>
        <c:majorTickMark val="out"/>
        <c:minorTickMark val="none"/>
        <c:tickLblPos val="nextTo"/>
        <c:crossAx val="228217216"/>
        <c:crosses val="autoZero"/>
        <c:auto val="1"/>
        <c:lblAlgn val="ctr"/>
        <c:lblOffset val="100"/>
        <c:noMultiLvlLbl val="0"/>
      </c:catAx>
      <c:valAx>
        <c:axId val="228217216"/>
        <c:scaling>
          <c:orientation val="minMax"/>
          <c:max val="50"/>
          <c:min val="0"/>
        </c:scaling>
        <c:delete val="0"/>
        <c:axPos val="l"/>
        <c:majorGridlines/>
        <c:numFmt formatCode="General" sourceLinked="1"/>
        <c:majorTickMark val="out"/>
        <c:minorTickMark val="none"/>
        <c:tickLblPos val="nextTo"/>
        <c:crossAx val="2282113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Trade Marks</a:t>
            </a:r>
          </a:p>
        </c:rich>
      </c:tx>
      <c:layout>
        <c:manualLayout>
          <c:xMode val="edge"/>
          <c:yMode val="edge"/>
          <c:x val="0.33250395178044134"/>
          <c:y val="4.7472782784113911E-2"/>
        </c:manualLayout>
      </c:layout>
      <c:overlay val="1"/>
    </c:title>
    <c:autoTitleDeleted val="0"/>
    <c:plotArea>
      <c:layout>
        <c:manualLayout>
          <c:layoutTarget val="inner"/>
          <c:xMode val="edge"/>
          <c:yMode val="edge"/>
          <c:x val="9.4216585661336408E-2"/>
          <c:y val="0.17221170865688254"/>
          <c:w val="0.82700261859728819"/>
          <c:h val="0.71458713970418519"/>
        </c:manualLayout>
      </c:layout>
      <c:barChart>
        <c:barDir val="col"/>
        <c:grouping val="clustered"/>
        <c:varyColors val="0"/>
        <c:ser>
          <c:idx val="0"/>
          <c:order val="0"/>
          <c:tx>
            <c:strRef>
              <c:f>Data!$C$4</c:f>
              <c:strCache>
                <c:ptCount val="1"/>
                <c:pt idx="0">
                  <c:v>Mar-2021</c:v>
                </c:pt>
              </c:strCache>
            </c:strRef>
          </c:tx>
          <c:spPr>
            <a:solidFill>
              <a:srgbClr val="A12B2F"/>
            </a:solidFill>
          </c:spPr>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Data!$B$5:$B$6</c:f>
              <c:strCache>
                <c:ptCount val="2"/>
                <c:pt idx="0">
                  <c:v>National applications (classes)</c:v>
                </c:pt>
                <c:pt idx="1">
                  <c:v>International applications (classes)</c:v>
                </c:pt>
              </c:strCache>
            </c:strRef>
          </c:cat>
          <c:val>
            <c:numRef>
              <c:f>Data!$C$5:$C$6</c:f>
              <c:numCache>
                <c:formatCode>#,##0</c:formatCode>
                <c:ptCount val="2"/>
                <c:pt idx="0">
                  <c:v>3708</c:v>
                </c:pt>
                <c:pt idx="1">
                  <c:v>2065</c:v>
                </c:pt>
              </c:numCache>
            </c:numRef>
          </c:val>
          <c:extLst>
            <c:ext xmlns:c16="http://schemas.microsoft.com/office/drawing/2014/chart" uri="{C3380CC4-5D6E-409C-BE32-E72D297353CC}">
              <c16:uniqueId val="{00000000-17B4-4FCA-9695-3AF3AEBAC8AF}"/>
            </c:ext>
          </c:extLst>
        </c:ser>
        <c:ser>
          <c:idx val="1"/>
          <c:order val="1"/>
          <c:tx>
            <c:strRef>
              <c:f>Data!$D$4</c:f>
              <c:strCache>
                <c:ptCount val="1"/>
                <c:pt idx="0">
                  <c:v>Feb-2021</c:v>
                </c:pt>
              </c:strCache>
            </c:strRef>
          </c:tx>
          <c:spPr>
            <a:solidFill>
              <a:srgbClr val="F0C8C9"/>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Data!$B$5:$B$6</c:f>
              <c:strCache>
                <c:ptCount val="2"/>
                <c:pt idx="0">
                  <c:v>National applications (classes)</c:v>
                </c:pt>
                <c:pt idx="1">
                  <c:v>International applications (classes)</c:v>
                </c:pt>
              </c:strCache>
            </c:strRef>
          </c:cat>
          <c:val>
            <c:numRef>
              <c:f>Data!$D$5:$D$6</c:f>
              <c:numCache>
                <c:formatCode>#,##0</c:formatCode>
                <c:ptCount val="2"/>
                <c:pt idx="0">
                  <c:v>2733</c:v>
                </c:pt>
                <c:pt idx="1">
                  <c:v>1734</c:v>
                </c:pt>
              </c:numCache>
            </c:numRef>
          </c:val>
          <c:extLst>
            <c:ext xmlns:c16="http://schemas.microsoft.com/office/drawing/2014/chart" uri="{C3380CC4-5D6E-409C-BE32-E72D297353CC}">
              <c16:uniqueId val="{00000001-17B4-4FCA-9695-3AF3AEBAC8AF}"/>
            </c:ext>
          </c:extLst>
        </c:ser>
        <c:ser>
          <c:idx val="2"/>
          <c:order val="2"/>
          <c:tx>
            <c:strRef>
              <c:f>Data!$E$4</c:f>
              <c:strCache>
                <c:ptCount val="1"/>
                <c:pt idx="0">
                  <c:v>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Data!$B$5:$B$6</c:f>
              <c:strCache>
                <c:ptCount val="2"/>
                <c:pt idx="0">
                  <c:v>National applications (classes)</c:v>
                </c:pt>
                <c:pt idx="1">
                  <c:v>International applications (classes)</c:v>
                </c:pt>
              </c:strCache>
            </c:strRef>
          </c:cat>
          <c:val>
            <c:numRef>
              <c:f>Data!$E$5:$E$6</c:f>
              <c:numCache>
                <c:formatCode>#,##0</c:formatCode>
                <c:ptCount val="2"/>
                <c:pt idx="0">
                  <c:v>2671</c:v>
                </c:pt>
                <c:pt idx="1">
                  <c:v>1679</c:v>
                </c:pt>
              </c:numCache>
            </c:numRef>
          </c:val>
          <c:extLst>
            <c:ext xmlns:c16="http://schemas.microsoft.com/office/drawing/2014/chart" uri="{C3380CC4-5D6E-409C-BE32-E72D297353CC}">
              <c16:uniqueId val="{00000002-17B4-4FCA-9695-3AF3AEBAC8AF}"/>
            </c:ext>
          </c:extLst>
        </c:ser>
        <c:dLbls>
          <c:showLegendKey val="0"/>
          <c:showVal val="0"/>
          <c:showCatName val="0"/>
          <c:showSerName val="0"/>
          <c:showPercent val="0"/>
          <c:showBubbleSize val="0"/>
        </c:dLbls>
        <c:gapWidth val="150"/>
        <c:axId val="226049024"/>
        <c:axId val="226059008"/>
      </c:barChart>
      <c:catAx>
        <c:axId val="226049024"/>
        <c:scaling>
          <c:orientation val="minMax"/>
        </c:scaling>
        <c:delete val="0"/>
        <c:axPos val="b"/>
        <c:numFmt formatCode="General" sourceLinked="0"/>
        <c:majorTickMark val="out"/>
        <c:minorTickMark val="none"/>
        <c:tickLblPos val="nextTo"/>
        <c:crossAx val="226059008"/>
        <c:crosses val="autoZero"/>
        <c:auto val="1"/>
        <c:lblAlgn val="ctr"/>
        <c:lblOffset val="100"/>
        <c:noMultiLvlLbl val="0"/>
      </c:catAx>
      <c:valAx>
        <c:axId val="226059008"/>
        <c:scaling>
          <c:orientation val="minMax"/>
        </c:scaling>
        <c:delete val="0"/>
        <c:axPos val="l"/>
        <c:majorGridlines/>
        <c:numFmt formatCode="#,##0" sourceLinked="1"/>
        <c:majorTickMark val="out"/>
        <c:minorTickMark val="none"/>
        <c:tickLblPos val="nextTo"/>
        <c:crossAx val="226049024"/>
        <c:crosses val="autoZero"/>
        <c:crossBetween val="between"/>
      </c:valAx>
    </c:plotArea>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NZ"/>
              <a:t>Trade Marks </a:t>
            </a:r>
          </a:p>
          <a:p>
            <a:pPr>
              <a:defRPr/>
            </a:pPr>
            <a:r>
              <a:rPr lang="en-NZ"/>
              <a:t>NZ Applicants</a:t>
            </a:r>
          </a:p>
        </c:rich>
      </c:tx>
      <c:layout>
        <c:manualLayout>
          <c:xMode val="edge"/>
          <c:yMode val="edge"/>
          <c:x val="0.2252170304340233"/>
          <c:y val="1.5287139229423114E-2"/>
        </c:manualLayout>
      </c:layout>
      <c:overlay val="1"/>
    </c:title>
    <c:autoTitleDeleted val="0"/>
    <c:plotArea>
      <c:layout>
        <c:manualLayout>
          <c:layoutTarget val="inner"/>
          <c:xMode val="edge"/>
          <c:yMode val="edge"/>
          <c:x val="9.216724634880763E-2"/>
          <c:y val="0.16776909068941775"/>
          <c:w val="0.69097833169648981"/>
          <c:h val="0.72482362929505462"/>
        </c:manualLayout>
      </c:layout>
      <c:barChart>
        <c:barDir val="col"/>
        <c:grouping val="clustered"/>
        <c:varyColors val="0"/>
        <c:ser>
          <c:idx val="0"/>
          <c:order val="0"/>
          <c:tx>
            <c:strRef>
              <c:f>Data!$C$21</c:f>
              <c:strCache>
                <c:ptCount val="1"/>
                <c:pt idx="0">
                  <c:v>Mar-2021</c:v>
                </c:pt>
              </c:strCache>
            </c:strRef>
          </c:tx>
          <c:spPr>
            <a:solidFill>
              <a:srgbClr val="A12B2F"/>
            </a:solidFill>
          </c:spPr>
          <c:invertIfNegative val="0"/>
          <c:dLbls>
            <c:spPr>
              <a:noFill/>
              <a:ln>
                <a:noFill/>
              </a:ln>
              <a:effectLst/>
            </c:spPr>
            <c:txPr>
              <a:bodyPr rot="-5400000" vert="horz"/>
              <a:lstStyle/>
              <a:p>
                <a:pPr>
                  <a:defRPr>
                    <a:solidFill>
                      <a:schemeClr val="bg1"/>
                    </a:solidFill>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Data!$B$24</c:f>
              <c:strCache>
                <c:ptCount val="1"/>
                <c:pt idx="0">
                  <c:v>Applications (classes)</c:v>
                </c:pt>
              </c:strCache>
            </c:strRef>
          </c:cat>
          <c:val>
            <c:numRef>
              <c:f>Data!$C$24</c:f>
              <c:numCache>
                <c:formatCode>#,##0</c:formatCode>
                <c:ptCount val="1"/>
                <c:pt idx="0">
                  <c:v>2358</c:v>
                </c:pt>
              </c:numCache>
            </c:numRef>
          </c:val>
          <c:extLst>
            <c:ext xmlns:c16="http://schemas.microsoft.com/office/drawing/2014/chart" uri="{C3380CC4-5D6E-409C-BE32-E72D297353CC}">
              <c16:uniqueId val="{00000000-97A9-482E-852C-D8FC9894CD2D}"/>
            </c:ext>
          </c:extLst>
        </c:ser>
        <c:ser>
          <c:idx val="1"/>
          <c:order val="1"/>
          <c:tx>
            <c:strRef>
              <c:f>Data!$D$21</c:f>
              <c:strCache>
                <c:ptCount val="1"/>
                <c:pt idx="0">
                  <c:v>Feb-2021</c:v>
                </c:pt>
              </c:strCache>
            </c:strRef>
          </c:tx>
          <c:spPr>
            <a:solidFill>
              <a:srgbClr val="F0C8C9"/>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Data!$B$24</c:f>
              <c:strCache>
                <c:ptCount val="1"/>
                <c:pt idx="0">
                  <c:v>Applications (classes)</c:v>
                </c:pt>
              </c:strCache>
            </c:strRef>
          </c:cat>
          <c:val>
            <c:numRef>
              <c:f>Data!$D$24</c:f>
              <c:numCache>
                <c:formatCode>#,##0</c:formatCode>
                <c:ptCount val="1"/>
                <c:pt idx="0">
                  <c:v>1651</c:v>
                </c:pt>
              </c:numCache>
            </c:numRef>
          </c:val>
          <c:extLst>
            <c:ext xmlns:c16="http://schemas.microsoft.com/office/drawing/2014/chart" uri="{C3380CC4-5D6E-409C-BE32-E72D297353CC}">
              <c16:uniqueId val="{00000001-97A9-482E-852C-D8FC9894CD2D}"/>
            </c:ext>
          </c:extLst>
        </c:ser>
        <c:ser>
          <c:idx val="2"/>
          <c:order val="2"/>
          <c:tx>
            <c:strRef>
              <c:f>Data!$E$21</c:f>
              <c:strCache>
                <c:ptCount val="1"/>
                <c:pt idx="0">
                  <c:v>Mar-2020</c:v>
                </c:pt>
              </c:strCache>
            </c:strRef>
          </c:tx>
          <c:spPr>
            <a:solidFill>
              <a:schemeClr val="bg1">
                <a:lumMod val="85000"/>
              </a:schemeClr>
            </a:solidFill>
          </c:spPr>
          <c:invertIfNegative val="0"/>
          <c:dLbls>
            <c:spPr>
              <a:noFill/>
              <a:ln>
                <a:noFill/>
              </a:ln>
              <a:effectLst/>
            </c:spPr>
            <c:txPr>
              <a:bodyPr rot="-5400000" vert="horz"/>
              <a:lstStyle/>
              <a:p>
                <a:pPr>
                  <a:defRPr/>
                </a:pPr>
                <a:endParaRPr lang="en-US"/>
              </a:p>
            </c:txPr>
            <c:dLblPos val="inEnd"/>
            <c:showLegendKey val="0"/>
            <c:showVal val="0"/>
            <c:showCatName val="0"/>
            <c:showSerName val="1"/>
            <c:showPercent val="0"/>
            <c:showBubbleSize val="0"/>
            <c:showLeaderLines val="0"/>
            <c:extLst>
              <c:ext xmlns:c15="http://schemas.microsoft.com/office/drawing/2012/chart" uri="{CE6537A1-D6FC-4f65-9D91-7224C49458BB}">
                <c15:layout/>
                <c15:showLeaderLines val="0"/>
              </c:ext>
            </c:extLst>
          </c:dLbls>
          <c:cat>
            <c:strRef>
              <c:f>Data!$B$24</c:f>
              <c:strCache>
                <c:ptCount val="1"/>
                <c:pt idx="0">
                  <c:v>Applications (classes)</c:v>
                </c:pt>
              </c:strCache>
            </c:strRef>
          </c:cat>
          <c:val>
            <c:numRef>
              <c:f>Data!$E$24</c:f>
              <c:numCache>
                <c:formatCode>#,##0</c:formatCode>
                <c:ptCount val="1"/>
                <c:pt idx="0">
                  <c:v>1460</c:v>
                </c:pt>
              </c:numCache>
            </c:numRef>
          </c:val>
          <c:extLst>
            <c:ext xmlns:c16="http://schemas.microsoft.com/office/drawing/2014/chart" uri="{C3380CC4-5D6E-409C-BE32-E72D297353CC}">
              <c16:uniqueId val="{00000002-97A9-482E-852C-D8FC9894CD2D}"/>
            </c:ext>
          </c:extLst>
        </c:ser>
        <c:dLbls>
          <c:showLegendKey val="0"/>
          <c:showVal val="0"/>
          <c:showCatName val="0"/>
          <c:showSerName val="0"/>
          <c:showPercent val="0"/>
          <c:showBubbleSize val="0"/>
        </c:dLbls>
        <c:gapWidth val="150"/>
        <c:axId val="226094080"/>
        <c:axId val="226104064"/>
      </c:barChart>
      <c:catAx>
        <c:axId val="226094080"/>
        <c:scaling>
          <c:orientation val="minMax"/>
        </c:scaling>
        <c:delete val="0"/>
        <c:axPos val="b"/>
        <c:numFmt formatCode="General" sourceLinked="0"/>
        <c:majorTickMark val="out"/>
        <c:minorTickMark val="none"/>
        <c:tickLblPos val="nextTo"/>
        <c:crossAx val="226104064"/>
        <c:crosses val="autoZero"/>
        <c:auto val="1"/>
        <c:lblAlgn val="ctr"/>
        <c:lblOffset val="100"/>
        <c:noMultiLvlLbl val="0"/>
      </c:catAx>
      <c:valAx>
        <c:axId val="226104064"/>
        <c:scaling>
          <c:orientation val="minMax"/>
          <c:min val="0"/>
        </c:scaling>
        <c:delete val="0"/>
        <c:axPos val="l"/>
        <c:majorGridlines/>
        <c:numFmt formatCode="#,##0" sourceLinked="1"/>
        <c:majorTickMark val="out"/>
        <c:minorTickMark val="none"/>
        <c:tickLblPos val="nextTo"/>
        <c:crossAx val="226094080"/>
        <c:crosses val="autoZero"/>
        <c:crossBetween val="between"/>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11</xdr:col>
      <xdr:colOff>163384</xdr:colOff>
      <xdr:row>0</xdr:row>
      <xdr:rowOff>174170</xdr:rowOff>
    </xdr:from>
    <xdr:to>
      <xdr:col>19</xdr:col>
      <xdr:colOff>219098</xdr:colOff>
      <xdr:row>25</xdr:row>
      <xdr:rowOff>-1</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500743</xdr:colOff>
      <xdr:row>26</xdr:row>
      <xdr:rowOff>4553</xdr:rowOff>
    </xdr:from>
    <xdr:to>
      <xdr:col>23</xdr:col>
      <xdr:colOff>51982</xdr:colOff>
      <xdr:row>47</xdr:row>
      <xdr:rowOff>163286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105095</xdr:colOff>
      <xdr:row>0</xdr:row>
      <xdr:rowOff>174170</xdr:rowOff>
    </xdr:from>
    <xdr:to>
      <xdr:col>6</xdr:col>
      <xdr:colOff>228600</xdr:colOff>
      <xdr:row>25</xdr:row>
      <xdr:rowOff>-1</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401880</xdr:colOff>
      <xdr:row>1</xdr:row>
      <xdr:rowOff>21771</xdr:rowOff>
    </xdr:from>
    <xdr:to>
      <xdr:col>23</xdr:col>
      <xdr:colOff>47897</xdr:colOff>
      <xdr:row>25</xdr:row>
      <xdr:rowOff>10885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407126</xdr:colOff>
      <xdr:row>0</xdr:row>
      <xdr:rowOff>174170</xdr:rowOff>
    </xdr:from>
    <xdr:to>
      <xdr:col>10</xdr:col>
      <xdr:colOff>370114</xdr:colOff>
      <xdr:row>25</xdr:row>
      <xdr:rowOff>-1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113804</xdr:colOff>
      <xdr:row>26</xdr:row>
      <xdr:rowOff>4553</xdr:rowOff>
    </xdr:from>
    <xdr:to>
      <xdr:col>3</xdr:col>
      <xdr:colOff>585315</xdr:colOff>
      <xdr:row>48</xdr:row>
      <xdr:rowOff>10885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126439</xdr:colOff>
      <xdr:row>26</xdr:row>
      <xdr:rowOff>4553</xdr:rowOff>
    </xdr:from>
    <xdr:to>
      <xdr:col>7</xdr:col>
      <xdr:colOff>484832</xdr:colOff>
      <xdr:row>47</xdr:row>
      <xdr:rowOff>163286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10</xdr:col>
      <xdr:colOff>152400</xdr:colOff>
      <xdr:row>29</xdr:row>
      <xdr:rowOff>0</xdr:rowOff>
    </xdr:from>
    <xdr:ext cx="184731" cy="264560"/>
    <xdr:sp macro="" textlink="">
      <xdr:nvSpPr>
        <xdr:cNvPr id="10" name="TextBox 9"/>
        <xdr:cNvSpPr txBox="1"/>
      </xdr:nvSpPr>
      <xdr:spPr>
        <a:xfrm>
          <a:off x="6901543" y="50509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NZ" sz="1100"/>
        </a:p>
      </xdr:txBody>
    </xdr:sp>
    <xdr:clientData/>
  </xdr:oneCellAnchor>
  <xdr:twoCellAnchor editAs="oneCell">
    <xdr:from>
      <xdr:col>13</xdr:col>
      <xdr:colOff>372475</xdr:colOff>
      <xdr:row>40</xdr:row>
      <xdr:rowOff>98848</xdr:rowOff>
    </xdr:from>
    <xdr:to>
      <xdr:col>17</xdr:col>
      <xdr:colOff>283027</xdr:colOff>
      <xdr:row>46</xdr:row>
      <xdr:rowOff>100223</xdr:rowOff>
    </xdr:to>
    <xdr:pic>
      <xdr:nvPicPr>
        <xdr:cNvPr id="11" name="Picture 10"/>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9146361" y="7065705"/>
          <a:ext cx="2610209" cy="1046404"/>
        </a:xfrm>
        <a:prstGeom prst="rect">
          <a:avLst/>
        </a:prstGeom>
      </xdr:spPr>
    </xdr:pic>
    <xdr:clientData/>
  </xdr:twoCellAnchor>
  <xdr:oneCellAnchor>
    <xdr:from>
      <xdr:col>8</xdr:col>
      <xdr:colOff>521529</xdr:colOff>
      <xdr:row>30</xdr:row>
      <xdr:rowOff>97972</xdr:rowOff>
    </xdr:from>
    <xdr:ext cx="5348580" cy="968983"/>
    <xdr:sp macro="" textlink="">
      <xdr:nvSpPr>
        <xdr:cNvPr id="12" name="TextBox 11"/>
        <xdr:cNvSpPr txBox="1"/>
      </xdr:nvSpPr>
      <xdr:spPr>
        <a:xfrm>
          <a:off x="5920843" y="5323115"/>
          <a:ext cx="5348580" cy="968983"/>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NZ" sz="2800" b="1"/>
            <a:t>Intellectual Property Applications  </a:t>
          </a:r>
        </a:p>
        <a:p>
          <a:pPr algn="ctr"/>
          <a:r>
            <a:rPr lang="en-NZ" sz="2800" b="1"/>
            <a:t>November 2020</a:t>
          </a:r>
        </a:p>
      </xdr:txBody>
    </xdr:sp>
    <xdr:clientData/>
  </xdr:oneCellAnchor>
  <xdr:twoCellAnchor editAs="oneCell">
    <xdr:from>
      <xdr:col>8</xdr:col>
      <xdr:colOff>152399</xdr:colOff>
      <xdr:row>39</xdr:row>
      <xdr:rowOff>0</xdr:rowOff>
    </xdr:from>
    <xdr:to>
      <xdr:col>12</xdr:col>
      <xdr:colOff>139655</xdr:colOff>
      <xdr:row>45</xdr:row>
      <xdr:rowOff>152400</xdr:rowOff>
    </xdr:to>
    <xdr:pic>
      <xdr:nvPicPr>
        <xdr:cNvPr id="13" name="Picture 12"/>
        <xdr:cNvPicPr>
          <a:picLocks noChangeAspect="1"/>
        </xdr:cNvPicPr>
      </xdr:nvPicPr>
      <xdr:blipFill>
        <a:blip xmlns:r="http://schemas.openxmlformats.org/officeDocument/2006/relationships" r:embed="rId9"/>
        <a:stretch>
          <a:fillRect/>
        </a:stretch>
      </xdr:blipFill>
      <xdr:spPr>
        <a:xfrm>
          <a:off x="5551713" y="6792686"/>
          <a:ext cx="2686913" cy="11974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xdr:colOff>
      <xdr:row>0</xdr:row>
      <xdr:rowOff>0</xdr:rowOff>
    </xdr:from>
    <xdr:to>
      <xdr:col>1</xdr:col>
      <xdr:colOff>4251961</xdr:colOff>
      <xdr:row>23</xdr:row>
      <xdr:rowOff>149135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563880</xdr:colOff>
      <xdr:row>26</xdr:row>
      <xdr:rowOff>121920</xdr:rowOff>
    </xdr:from>
    <xdr:to>
      <xdr:col>1</xdr:col>
      <xdr:colOff>3226525</xdr:colOff>
      <xdr:row>50</xdr:row>
      <xdr:rowOff>50075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52</xdr:row>
      <xdr:rowOff>152400</xdr:rowOff>
    </xdr:from>
    <xdr:to>
      <xdr:col>2</xdr:col>
      <xdr:colOff>631568</xdr:colOff>
      <xdr:row>76</xdr:row>
      <xdr:rowOff>130085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861060</xdr:colOff>
      <xdr:row>80</xdr:row>
      <xdr:rowOff>7620</xdr:rowOff>
    </xdr:from>
    <xdr:to>
      <xdr:col>1</xdr:col>
      <xdr:colOff>3206735</xdr:colOff>
      <xdr:row>103</xdr:row>
      <xdr:rowOff>145869</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777240</xdr:colOff>
      <xdr:row>105</xdr:row>
      <xdr:rowOff>53340</xdr:rowOff>
    </xdr:from>
    <xdr:to>
      <xdr:col>1</xdr:col>
      <xdr:colOff>3273494</xdr:colOff>
      <xdr:row>127</xdr:row>
      <xdr:rowOff>35724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822960</xdr:colOff>
      <xdr:row>129</xdr:row>
      <xdr:rowOff>45720</xdr:rowOff>
    </xdr:from>
    <xdr:to>
      <xdr:col>1</xdr:col>
      <xdr:colOff>3206096</xdr:colOff>
      <xdr:row>151</xdr:row>
      <xdr:rowOff>6333</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807719</xdr:colOff>
      <xdr:row>153</xdr:row>
      <xdr:rowOff>15240</xdr:rowOff>
    </xdr:from>
    <xdr:to>
      <xdr:col>1</xdr:col>
      <xdr:colOff>3208020</xdr:colOff>
      <xdr:row>174</xdr:row>
      <xdr:rowOff>151113</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t\AppData\Local\OpenText\OTEdit\EC_mako\c72808144\01_IPONZ%20Business%20Activity%20Stats%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SP - BO's 20-21"/>
      <sheetName val="Input 20-21"/>
      <sheetName val="Update Share Point"/>
      <sheetName val="Dashboard Data"/>
      <sheetName val="Facts&amp;Figures"/>
      <sheetName val="10 Years of YTD-Figures"/>
      <sheetName val="Tables etc."/>
      <sheetName val="BIS-Dashboard"/>
      <sheetName val="Stats Jul 97 +"/>
      <sheetName val="YTD Report Yr"/>
      <sheetName val="Annual Comparison"/>
      <sheetName val="Analysis"/>
      <sheetName val="Report Stats"/>
    </sheetNames>
    <sheetDataSet>
      <sheetData sheetId="0"/>
      <sheetData sheetId="1"/>
      <sheetData sheetId="2"/>
      <sheetData sheetId="3"/>
      <sheetData sheetId="4"/>
      <sheetData sheetId="5"/>
      <sheetData sheetId="6"/>
      <sheetData sheetId="7"/>
      <sheetData sheetId="8">
        <row r="6">
          <cell r="C6">
            <v>35642</v>
          </cell>
          <cell r="D6">
            <v>35673</v>
          </cell>
          <cell r="E6">
            <v>35703</v>
          </cell>
          <cell r="F6">
            <v>35734</v>
          </cell>
          <cell r="G6">
            <v>35764</v>
          </cell>
          <cell r="H6">
            <v>35795</v>
          </cell>
          <cell r="I6">
            <v>35826</v>
          </cell>
          <cell r="J6">
            <v>35854</v>
          </cell>
          <cell r="K6">
            <v>35885</v>
          </cell>
          <cell r="L6">
            <v>35915</v>
          </cell>
          <cell r="M6">
            <v>35946</v>
          </cell>
          <cell r="N6">
            <v>35976</v>
          </cell>
          <cell r="O6">
            <v>36007</v>
          </cell>
          <cell r="P6">
            <v>36038</v>
          </cell>
          <cell r="Q6">
            <v>36068</v>
          </cell>
          <cell r="R6">
            <v>36099</v>
          </cell>
          <cell r="S6">
            <v>36129</v>
          </cell>
          <cell r="T6">
            <v>36160</v>
          </cell>
          <cell r="U6">
            <v>36191</v>
          </cell>
          <cell r="V6">
            <v>36219</v>
          </cell>
          <cell r="W6">
            <v>36250</v>
          </cell>
          <cell r="X6">
            <v>36280</v>
          </cell>
          <cell r="Y6">
            <v>36311</v>
          </cell>
          <cell r="Z6">
            <v>36341</v>
          </cell>
          <cell r="AA6">
            <v>36372</v>
          </cell>
          <cell r="AB6">
            <v>36403</v>
          </cell>
          <cell r="AC6">
            <v>36433</v>
          </cell>
          <cell r="AD6">
            <v>36464</v>
          </cell>
          <cell r="AE6">
            <v>36494</v>
          </cell>
          <cell r="AF6">
            <v>36525</v>
          </cell>
          <cell r="AG6">
            <v>36556</v>
          </cell>
          <cell r="AH6">
            <v>36585</v>
          </cell>
          <cell r="AI6">
            <v>36616</v>
          </cell>
          <cell r="AJ6">
            <v>36646</v>
          </cell>
          <cell r="AK6">
            <v>36677</v>
          </cell>
          <cell r="AL6">
            <v>36707</v>
          </cell>
          <cell r="AM6">
            <v>36738</v>
          </cell>
          <cell r="AN6">
            <v>36769</v>
          </cell>
          <cell r="AO6">
            <v>36799</v>
          </cell>
          <cell r="AP6">
            <v>36830</v>
          </cell>
          <cell r="AQ6">
            <v>36860</v>
          </cell>
          <cell r="AR6">
            <v>36891</v>
          </cell>
          <cell r="AS6">
            <v>36922</v>
          </cell>
          <cell r="AT6">
            <v>36950</v>
          </cell>
          <cell r="AU6">
            <v>36981</v>
          </cell>
          <cell r="AV6">
            <v>37011</v>
          </cell>
          <cell r="AW6">
            <v>37042</v>
          </cell>
          <cell r="AX6">
            <v>37072</v>
          </cell>
          <cell r="AY6">
            <v>37103</v>
          </cell>
          <cell r="AZ6">
            <v>37134</v>
          </cell>
          <cell r="BA6">
            <v>37164</v>
          </cell>
          <cell r="BB6">
            <v>37195</v>
          </cell>
          <cell r="BC6">
            <v>37225</v>
          </cell>
          <cell r="BD6">
            <v>37256</v>
          </cell>
          <cell r="BE6">
            <v>37287</v>
          </cell>
          <cell r="BF6">
            <v>37315</v>
          </cell>
          <cell r="BG6">
            <v>37346</v>
          </cell>
          <cell r="BH6">
            <v>37376</v>
          </cell>
          <cell r="BI6">
            <v>37407</v>
          </cell>
          <cell r="BJ6">
            <v>37437</v>
          </cell>
          <cell r="BK6">
            <v>37468</v>
          </cell>
          <cell r="BL6">
            <v>37499</v>
          </cell>
          <cell r="BM6">
            <v>37529</v>
          </cell>
          <cell r="BN6">
            <v>37560</v>
          </cell>
          <cell r="BO6">
            <v>37590</v>
          </cell>
          <cell r="BP6">
            <v>37621</v>
          </cell>
          <cell r="BQ6">
            <v>37652</v>
          </cell>
          <cell r="BR6">
            <v>37680</v>
          </cell>
          <cell r="BS6">
            <v>37711</v>
          </cell>
          <cell r="BT6">
            <v>37741</v>
          </cell>
          <cell r="BU6">
            <v>37772</v>
          </cell>
          <cell r="BV6">
            <v>37802</v>
          </cell>
          <cell r="BW6">
            <v>37833</v>
          </cell>
          <cell r="BX6">
            <v>37864</v>
          </cell>
          <cell r="BY6">
            <v>37894</v>
          </cell>
          <cell r="BZ6">
            <v>37925</v>
          </cell>
          <cell r="CA6">
            <v>37955</v>
          </cell>
          <cell r="CB6">
            <v>37986</v>
          </cell>
          <cell r="CC6">
            <v>38017</v>
          </cell>
          <cell r="CD6">
            <v>38046</v>
          </cell>
          <cell r="CE6">
            <v>38077</v>
          </cell>
          <cell r="CF6">
            <v>38107</v>
          </cell>
          <cell r="CG6">
            <v>38138</v>
          </cell>
          <cell r="CH6">
            <v>38168</v>
          </cell>
          <cell r="CI6">
            <v>38199</v>
          </cell>
          <cell r="CJ6">
            <v>38230</v>
          </cell>
          <cell r="CK6">
            <v>38260</v>
          </cell>
          <cell r="CL6">
            <v>38291</v>
          </cell>
          <cell r="CM6">
            <v>38321</v>
          </cell>
          <cell r="CN6">
            <v>38352</v>
          </cell>
          <cell r="CO6">
            <v>38383</v>
          </cell>
          <cell r="CP6">
            <v>38411</v>
          </cell>
          <cell r="CQ6">
            <v>38442</v>
          </cell>
          <cell r="CR6">
            <v>38472</v>
          </cell>
          <cell r="CS6">
            <v>38503</v>
          </cell>
          <cell r="CT6">
            <v>38533</v>
          </cell>
          <cell r="CU6">
            <v>38564</v>
          </cell>
          <cell r="CV6">
            <v>38595</v>
          </cell>
          <cell r="CW6">
            <v>38625</v>
          </cell>
          <cell r="CX6">
            <v>38656</v>
          </cell>
          <cell r="CY6">
            <v>38686</v>
          </cell>
          <cell r="CZ6">
            <v>38717</v>
          </cell>
          <cell r="DA6">
            <v>38748</v>
          </cell>
          <cell r="DB6">
            <v>38776</v>
          </cell>
          <cell r="DC6">
            <v>38807</v>
          </cell>
          <cell r="DD6">
            <v>38837</v>
          </cell>
          <cell r="DE6">
            <v>38868</v>
          </cell>
          <cell r="DF6">
            <v>38898</v>
          </cell>
          <cell r="DG6">
            <v>38929</v>
          </cell>
          <cell r="DH6">
            <v>38960</v>
          </cell>
          <cell r="DI6">
            <v>38990</v>
          </cell>
          <cell r="DJ6">
            <v>39021</v>
          </cell>
          <cell r="DK6">
            <v>39051</v>
          </cell>
          <cell r="DL6">
            <v>39082</v>
          </cell>
          <cell r="DM6">
            <v>39113</v>
          </cell>
          <cell r="DN6">
            <v>39141</v>
          </cell>
          <cell r="DO6">
            <v>39172</v>
          </cell>
          <cell r="DP6">
            <v>39202</v>
          </cell>
          <cell r="DQ6">
            <v>39233</v>
          </cell>
          <cell r="DR6">
            <v>39263</v>
          </cell>
          <cell r="DS6">
            <v>39294</v>
          </cell>
          <cell r="DT6">
            <v>39325</v>
          </cell>
          <cell r="DU6">
            <v>39355</v>
          </cell>
          <cell r="DV6">
            <v>39386</v>
          </cell>
          <cell r="DW6">
            <v>39416</v>
          </cell>
          <cell r="DX6">
            <v>39447</v>
          </cell>
          <cell r="DY6">
            <v>39478</v>
          </cell>
          <cell r="DZ6">
            <v>39507</v>
          </cell>
          <cell r="EA6">
            <v>39538</v>
          </cell>
          <cell r="EB6">
            <v>39568</v>
          </cell>
          <cell r="EC6">
            <v>39599</v>
          </cell>
          <cell r="ED6">
            <v>39629</v>
          </cell>
          <cell r="EE6">
            <v>39660</v>
          </cell>
          <cell r="EF6">
            <v>39691</v>
          </cell>
          <cell r="EG6">
            <v>39721</v>
          </cell>
          <cell r="EH6">
            <v>39752</v>
          </cell>
          <cell r="EI6">
            <v>39782</v>
          </cell>
          <cell r="EJ6">
            <v>39813</v>
          </cell>
          <cell r="EK6">
            <v>39844</v>
          </cell>
          <cell r="EL6">
            <v>39872</v>
          </cell>
          <cell r="EM6">
            <v>39903</v>
          </cell>
          <cell r="EN6">
            <v>39933</v>
          </cell>
          <cell r="EO6">
            <v>39964</v>
          </cell>
          <cell r="EP6">
            <v>39994</v>
          </cell>
          <cell r="EQ6">
            <v>40025</v>
          </cell>
          <cell r="ER6">
            <v>40056</v>
          </cell>
          <cell r="ES6">
            <v>40086</v>
          </cell>
          <cell r="ET6">
            <v>40117</v>
          </cell>
          <cell r="EU6">
            <v>40147</v>
          </cell>
          <cell r="EV6">
            <v>40178</v>
          </cell>
          <cell r="EW6">
            <v>40209</v>
          </cell>
          <cell r="EX6">
            <v>40237</v>
          </cell>
          <cell r="EY6">
            <v>40268</v>
          </cell>
          <cell r="EZ6">
            <v>40298</v>
          </cell>
          <cell r="FA6">
            <v>40329</v>
          </cell>
          <cell r="FB6">
            <v>40359</v>
          </cell>
          <cell r="FC6">
            <v>40390</v>
          </cell>
          <cell r="FD6">
            <v>40421</v>
          </cell>
          <cell r="FE6">
            <v>40451</v>
          </cell>
          <cell r="FF6">
            <v>40482</v>
          </cell>
          <cell r="FG6">
            <v>40512</v>
          </cell>
          <cell r="FH6">
            <v>40543</v>
          </cell>
          <cell r="FI6">
            <v>40574</v>
          </cell>
          <cell r="FJ6">
            <v>40602</v>
          </cell>
          <cell r="FK6">
            <v>40633</v>
          </cell>
          <cell r="FL6">
            <v>40663</v>
          </cell>
          <cell r="FM6">
            <v>40694</v>
          </cell>
          <cell r="FN6">
            <v>40724</v>
          </cell>
          <cell r="FO6">
            <v>40755</v>
          </cell>
          <cell r="FP6">
            <v>40786</v>
          </cell>
          <cell r="FQ6">
            <v>40816</v>
          </cell>
          <cell r="FR6">
            <v>40847</v>
          </cell>
          <cell r="FS6">
            <v>40877</v>
          </cell>
          <cell r="FT6">
            <v>40908</v>
          </cell>
          <cell r="FU6">
            <v>40939</v>
          </cell>
          <cell r="FV6">
            <v>40968</v>
          </cell>
          <cell r="FW6">
            <v>40999</v>
          </cell>
          <cell r="FX6">
            <v>41029</v>
          </cell>
          <cell r="FY6">
            <v>41060</v>
          </cell>
          <cell r="FZ6">
            <v>41090</v>
          </cell>
          <cell r="GA6">
            <v>41121</v>
          </cell>
          <cell r="GB6">
            <v>41152</v>
          </cell>
          <cell r="GC6">
            <v>41182</v>
          </cell>
          <cell r="GD6">
            <v>41213</v>
          </cell>
          <cell r="GE6">
            <v>41243</v>
          </cell>
          <cell r="GF6">
            <v>41274</v>
          </cell>
          <cell r="GG6">
            <v>41305</v>
          </cell>
          <cell r="GH6">
            <v>41333</v>
          </cell>
          <cell r="GI6">
            <v>41364</v>
          </cell>
          <cell r="GJ6">
            <v>41394</v>
          </cell>
          <cell r="GK6">
            <v>41425</v>
          </cell>
          <cell r="GL6">
            <v>41455</v>
          </cell>
          <cell r="GM6">
            <v>41486</v>
          </cell>
          <cell r="GN6">
            <v>41517</v>
          </cell>
          <cell r="GO6">
            <v>41547</v>
          </cell>
          <cell r="GP6">
            <v>41578</v>
          </cell>
          <cell r="GQ6">
            <v>41608</v>
          </cell>
          <cell r="GR6">
            <v>41639</v>
          </cell>
          <cell r="GS6">
            <v>41670</v>
          </cell>
          <cell r="GT6">
            <v>41698</v>
          </cell>
          <cell r="GU6">
            <v>41729</v>
          </cell>
          <cell r="GV6">
            <v>41759</v>
          </cell>
          <cell r="GW6">
            <v>41790</v>
          </cell>
          <cell r="GX6">
            <v>41820</v>
          </cell>
          <cell r="GY6">
            <v>41851</v>
          </cell>
          <cell r="GZ6">
            <v>41882</v>
          </cell>
          <cell r="HA6">
            <v>41912</v>
          </cell>
          <cell r="HB6">
            <v>41943</v>
          </cell>
          <cell r="HC6">
            <v>41973</v>
          </cell>
          <cell r="HD6">
            <v>42004</v>
          </cell>
          <cell r="HE6">
            <v>42035</v>
          </cell>
          <cell r="HF6">
            <v>42063</v>
          </cell>
          <cell r="HG6">
            <v>42094</v>
          </cell>
          <cell r="HH6">
            <v>42124</v>
          </cell>
          <cell r="HI6">
            <v>42155</v>
          </cell>
          <cell r="HJ6">
            <v>42185</v>
          </cell>
          <cell r="HK6">
            <v>42216</v>
          </cell>
          <cell r="HL6">
            <v>42247</v>
          </cell>
          <cell r="HM6">
            <v>42277</v>
          </cell>
          <cell r="HN6">
            <v>42308</v>
          </cell>
          <cell r="HO6">
            <v>42338</v>
          </cell>
          <cell r="HP6">
            <v>42369</v>
          </cell>
          <cell r="HQ6">
            <v>42400</v>
          </cell>
          <cell r="HR6">
            <v>42429</v>
          </cell>
          <cell r="HS6">
            <v>42460</v>
          </cell>
          <cell r="HT6">
            <v>42490</v>
          </cell>
          <cell r="HU6">
            <v>42521</v>
          </cell>
          <cell r="HV6">
            <v>42551</v>
          </cell>
          <cell r="HW6">
            <v>42582</v>
          </cell>
          <cell r="HX6">
            <v>42613</v>
          </cell>
          <cell r="HY6">
            <v>42643</v>
          </cell>
          <cell r="HZ6">
            <v>42674</v>
          </cell>
          <cell r="IA6">
            <v>42704</v>
          </cell>
          <cell r="IB6">
            <v>42735</v>
          </cell>
          <cell r="IC6">
            <v>42766</v>
          </cell>
          <cell r="ID6">
            <v>42794</v>
          </cell>
          <cell r="IE6">
            <v>42825</v>
          </cell>
          <cell r="IF6">
            <v>42855</v>
          </cell>
          <cell r="IG6">
            <v>42886</v>
          </cell>
          <cell r="IH6">
            <v>42916</v>
          </cell>
          <cell r="II6">
            <v>42947</v>
          </cell>
          <cell r="IJ6">
            <v>42978</v>
          </cell>
          <cell r="IK6">
            <v>43008</v>
          </cell>
          <cell r="IL6">
            <v>43039</v>
          </cell>
          <cell r="IM6">
            <v>43069</v>
          </cell>
          <cell r="IN6">
            <v>43100</v>
          </cell>
          <cell r="IO6">
            <v>43131</v>
          </cell>
          <cell r="IP6">
            <v>43159</v>
          </cell>
          <cell r="IQ6">
            <v>43190</v>
          </cell>
          <cell r="IR6">
            <v>43220</v>
          </cell>
          <cell r="IS6">
            <v>43251</v>
          </cell>
          <cell r="IT6">
            <v>43281</v>
          </cell>
          <cell r="IU6">
            <v>43312</v>
          </cell>
          <cell r="IV6">
            <v>43343</v>
          </cell>
          <cell r="IW6">
            <v>43373</v>
          </cell>
          <cell r="IX6">
            <v>43404</v>
          </cell>
          <cell r="IY6">
            <v>43434</v>
          </cell>
          <cell r="IZ6">
            <v>43465</v>
          </cell>
          <cell r="JA6">
            <v>43496</v>
          </cell>
          <cell r="JB6">
            <v>43524</v>
          </cell>
          <cell r="JC6">
            <v>43555</v>
          </cell>
          <cell r="JD6">
            <v>43585</v>
          </cell>
          <cell r="JE6">
            <v>43616</v>
          </cell>
          <cell r="JF6">
            <v>43646</v>
          </cell>
          <cell r="JG6">
            <v>43677</v>
          </cell>
          <cell r="JH6">
            <v>43708</v>
          </cell>
          <cell r="JI6">
            <v>43738</v>
          </cell>
          <cell r="JJ6">
            <v>43769</v>
          </cell>
          <cell r="JK6">
            <v>43799</v>
          </cell>
          <cell r="JL6">
            <v>43830</v>
          </cell>
          <cell r="JM6">
            <v>43861</v>
          </cell>
          <cell r="JN6">
            <v>43890</v>
          </cell>
          <cell r="JO6">
            <v>43921</v>
          </cell>
          <cell r="JP6">
            <v>43951</v>
          </cell>
          <cell r="JQ6">
            <v>43982</v>
          </cell>
          <cell r="JR6">
            <v>44012</v>
          </cell>
          <cell r="JS6">
            <v>44043</v>
          </cell>
          <cell r="JT6">
            <v>44074</v>
          </cell>
          <cell r="JU6">
            <v>44104</v>
          </cell>
          <cell r="JV6">
            <v>44135</v>
          </cell>
          <cell r="JW6">
            <v>44165</v>
          </cell>
          <cell r="JX6">
            <v>44196</v>
          </cell>
          <cell r="JY6">
            <v>44227</v>
          </cell>
          <cell r="JZ6">
            <v>44255</v>
          </cell>
          <cell r="KA6">
            <v>44286</v>
          </cell>
          <cell r="KB6">
            <v>44316</v>
          </cell>
          <cell r="KC6">
            <v>44347</v>
          </cell>
          <cell r="KD6">
            <v>44377</v>
          </cell>
        </row>
      </sheetData>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4" zoomScale="85" zoomScaleNormal="85" workbookViewId="0">
      <selection activeCell="J20" sqref="J20"/>
    </sheetView>
  </sheetViews>
  <sheetFormatPr defaultRowHeight="13.8" x14ac:dyDescent="0.25"/>
  <cols>
    <col min="1" max="1" width="19.69921875" customWidth="1"/>
    <col min="2" max="2" width="34.796875" customWidth="1"/>
    <col min="3" max="3" width="14.3984375" customWidth="1"/>
    <col min="4" max="4" width="13.69921875" customWidth="1"/>
    <col min="5" max="5" width="16.09765625" customWidth="1"/>
    <col min="7" max="7" width="14.09765625" customWidth="1"/>
  </cols>
  <sheetData>
    <row r="1" spans="1:7" x14ac:dyDescent="0.25">
      <c r="A1" t="s">
        <v>23</v>
      </c>
      <c r="B1" s="5" t="str">
        <f ca="1">TEXT(C1,"mmmm")</f>
        <v>March</v>
      </c>
      <c r="C1" s="4">
        <f ca="1">EOMONTH(TODAY(),-1)</f>
        <v>44286</v>
      </c>
    </row>
    <row r="3" spans="1:7" ht="27.6" x14ac:dyDescent="0.25">
      <c r="C3" s="6" t="s">
        <v>21</v>
      </c>
      <c r="D3" s="6" t="s">
        <v>0</v>
      </c>
      <c r="E3" s="6" t="s">
        <v>1</v>
      </c>
    </row>
    <row r="4" spans="1:7" x14ac:dyDescent="0.25">
      <c r="A4" t="s">
        <v>16</v>
      </c>
      <c r="C4" s="7" t="str">
        <f ca="1">TEXT($C$1,"mmm-yyyy")</f>
        <v>Mar-2021</v>
      </c>
      <c r="D4" s="7" t="str">
        <f ca="1">TEXT(EDATE($C$1,-1),"mmm-yyyy")</f>
        <v>Feb-2021</v>
      </c>
      <c r="E4" s="7" t="str">
        <f ca="1">TEXT(EDATE($C$1,-12),"mmm-yyyy")</f>
        <v>Mar-2020</v>
      </c>
      <c r="F4" s="3"/>
      <c r="G4" s="2" t="s">
        <v>22</v>
      </c>
    </row>
    <row r="5" spans="1:7" x14ac:dyDescent="0.25">
      <c r="A5" t="s">
        <v>16</v>
      </c>
      <c r="B5" t="s">
        <v>11</v>
      </c>
      <c r="C5" s="10">
        <v>3708</v>
      </c>
      <c r="D5" s="10">
        <v>2733</v>
      </c>
      <c r="E5" s="10">
        <v>2671</v>
      </c>
      <c r="G5" s="1" t="str">
        <f>IF(C5&lt;=D5,IF(C5=D5,"the same as","down from "&amp;D5),"up from "&amp;D5)</f>
        <v>up from 2733</v>
      </c>
    </row>
    <row r="6" spans="1:7" x14ac:dyDescent="0.25">
      <c r="A6" t="s">
        <v>16</v>
      </c>
      <c r="B6" t="s">
        <v>10</v>
      </c>
      <c r="C6" s="10">
        <v>2065</v>
      </c>
      <c r="D6" s="10">
        <v>1734</v>
      </c>
      <c r="E6" s="10">
        <v>1679</v>
      </c>
      <c r="G6" s="1" t="str">
        <f>IF(C6&lt;=D6,IF(C6=D6,"the same as","down from "&amp;D6),"up from "&amp;D6)</f>
        <v>up from 1734</v>
      </c>
    </row>
    <row r="8" spans="1:7" ht="30.6" customHeight="1" x14ac:dyDescent="0.25">
      <c r="A8" t="s">
        <v>17</v>
      </c>
      <c r="C8" s="7" t="str">
        <f ca="1">C4</f>
        <v>Mar-2021</v>
      </c>
      <c r="D8" s="7" t="str">
        <f t="shared" ref="D8:E8" ca="1" si="0">D4</f>
        <v>Feb-2021</v>
      </c>
      <c r="E8" s="7" t="str">
        <f t="shared" ca="1" si="0"/>
        <v>Mar-2020</v>
      </c>
    </row>
    <row r="9" spans="1:7" x14ac:dyDescent="0.25">
      <c r="A9" t="s">
        <v>20</v>
      </c>
      <c r="B9" t="s">
        <v>2</v>
      </c>
      <c r="C9">
        <v>461</v>
      </c>
      <c r="D9">
        <v>398</v>
      </c>
      <c r="E9">
        <v>404</v>
      </c>
      <c r="G9" s="1" t="str">
        <f>IF(C9&lt;=D9,IF(C9=D9,"the same as","down from "&amp;D9),"up from "&amp;D9)</f>
        <v>up from 398</v>
      </c>
    </row>
    <row r="10" spans="1:7" x14ac:dyDescent="0.25">
      <c r="A10" t="s">
        <v>20</v>
      </c>
      <c r="B10" t="s">
        <v>3</v>
      </c>
      <c r="C10">
        <v>186</v>
      </c>
      <c r="D10">
        <v>92</v>
      </c>
      <c r="E10">
        <v>126</v>
      </c>
      <c r="G10" s="1" t="str">
        <f>IF(C10&lt;=D10,IF(C10=D10,"the same as","down from "&amp;D10),"up from "&amp;D10)</f>
        <v>up from 92</v>
      </c>
    </row>
    <row r="11" spans="1:7" x14ac:dyDescent="0.25">
      <c r="A11" t="s">
        <v>20</v>
      </c>
      <c r="B11" t="s">
        <v>4</v>
      </c>
      <c r="C11">
        <v>447</v>
      </c>
      <c r="D11">
        <v>267</v>
      </c>
      <c r="E11">
        <v>263</v>
      </c>
      <c r="G11" s="1" t="str">
        <f>IF(C11&lt;=D11,IF(C11=D11,"the same as","down from "&amp;D11),"up from "&amp;D11)</f>
        <v>up from 267</v>
      </c>
    </row>
    <row r="12" spans="1:7" x14ac:dyDescent="0.25">
      <c r="A12" t="s">
        <v>19</v>
      </c>
      <c r="B12" t="s">
        <v>13</v>
      </c>
      <c r="C12">
        <v>141</v>
      </c>
      <c r="D12">
        <v>119</v>
      </c>
      <c r="E12">
        <v>132</v>
      </c>
      <c r="G12" s="1" t="str">
        <f>IF(C12&lt;=D12,IF(C12=D12,"the same as","down from "&amp;D12),"up from "&amp;D12)</f>
        <v>up from 119</v>
      </c>
    </row>
    <row r="15" spans="1:7" ht="27.6" x14ac:dyDescent="0.25">
      <c r="A15" t="s">
        <v>15</v>
      </c>
      <c r="C15" s="6" t="s">
        <v>5</v>
      </c>
      <c r="D15" s="6" t="s">
        <v>6</v>
      </c>
      <c r="E15" s="6" t="s">
        <v>7</v>
      </c>
    </row>
    <row r="16" spans="1:7" ht="27.6" x14ac:dyDescent="0.25">
      <c r="C16" s="7" t="str">
        <f ca="1">TEXT(EDATE($C$1,-2),"mmm") &amp; " to " &amp;TEXT($C$1,"mmm-yyyy")</f>
        <v>Jan to Mar-2021</v>
      </c>
      <c r="D16" s="7" t="str">
        <f ca="1">TEXT(EDATE($C$1,-5),"mmm") &amp; " to " &amp;TEXT(EDATE($C$1,-3),"mmm-yyyy")</f>
        <v>Oct to Dec-2020</v>
      </c>
      <c r="E16" s="7" t="str">
        <f ca="1">TEXT(EDATE($C$1,-14),"mmm") &amp; " to " &amp;TEXT(EDATE($C$1,-12),"mmm-yyyy")</f>
        <v>Jan to Mar-2020</v>
      </c>
    </row>
    <row r="17" spans="1:7" x14ac:dyDescent="0.25">
      <c r="A17" t="s">
        <v>15</v>
      </c>
      <c r="B17" t="s">
        <v>13</v>
      </c>
      <c r="C17">
        <v>32</v>
      </c>
      <c r="D17">
        <v>29</v>
      </c>
      <c r="E17">
        <v>17</v>
      </c>
      <c r="G17" s="1" t="str">
        <f>IF(C17&lt;=D17,IF(C17=D17,"the same as","down from "&amp;D17),"up from "&amp;D17)</f>
        <v>up from 29</v>
      </c>
    </row>
    <row r="21" spans="1:7" ht="32.4" customHeight="1" x14ac:dyDescent="0.25">
      <c r="A21" t="s">
        <v>18</v>
      </c>
      <c r="C21" s="7" t="str">
        <f ca="1">C8</f>
        <v>Mar-2021</v>
      </c>
      <c r="D21" s="7" t="str">
        <f t="shared" ref="D21:E21" ca="1" si="1">D8</f>
        <v>Feb-2021</v>
      </c>
      <c r="E21" s="7" t="str">
        <f t="shared" ca="1" si="1"/>
        <v>Mar-2020</v>
      </c>
    </row>
    <row r="22" spans="1:7" x14ac:dyDescent="0.25">
      <c r="A22" t="s">
        <v>8</v>
      </c>
      <c r="B22" t="s">
        <v>13</v>
      </c>
      <c r="C22">
        <v>27</v>
      </c>
      <c r="D22">
        <v>23</v>
      </c>
      <c r="E22">
        <v>40</v>
      </c>
      <c r="G22" s="1" t="str">
        <f>IF(C22&lt;=D22,IF(C22=D22,"the same as","down from "&amp;D22),"up from "&amp;D22)</f>
        <v>up from 23</v>
      </c>
    </row>
    <row r="23" spans="1:7" x14ac:dyDescent="0.25">
      <c r="A23" t="s">
        <v>9</v>
      </c>
      <c r="B23" t="s">
        <v>13</v>
      </c>
      <c r="C23">
        <v>44</v>
      </c>
      <c r="D23">
        <v>31</v>
      </c>
      <c r="E23">
        <v>34</v>
      </c>
      <c r="G23" s="1" t="str">
        <f>IF(C23&lt;=D23,IF(C23=D23,"the same as","down from "&amp;D23),"up from "&amp;D23)</f>
        <v>up from 31</v>
      </c>
    </row>
    <row r="24" spans="1:7" x14ac:dyDescent="0.25">
      <c r="A24" t="s">
        <v>12</v>
      </c>
      <c r="B24" t="s">
        <v>14</v>
      </c>
      <c r="C24" s="10">
        <v>2358</v>
      </c>
      <c r="D24" s="10">
        <v>1651</v>
      </c>
      <c r="E24" s="10">
        <v>1460</v>
      </c>
      <c r="G24" s="1" t="str">
        <f>IF(C24&lt;=D24,IF(C24=D24,"the same as","down from "&amp;D24),"up from "&amp;D24)</f>
        <v>up from 1651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zoomScale="70" zoomScaleNormal="70" workbookViewId="0">
      <selection activeCell="N39" sqref="N39"/>
    </sheetView>
  </sheetViews>
  <sheetFormatPr defaultRowHeight="13.8" x14ac:dyDescent="0.25"/>
  <sheetData/>
  <pageMargins left="0.25" right="0.25" top="0.75" bottom="0.75" header="0.3" footer="0.3"/>
  <pageSetup paperSize="9" scale="6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6:B177"/>
  <sheetViews>
    <sheetView tabSelected="1" topLeftCell="A154" zoomScaleNormal="100" workbookViewId="0">
      <selection activeCell="F66" sqref="F66"/>
    </sheetView>
  </sheetViews>
  <sheetFormatPr defaultColWidth="8.796875" defaultRowHeight="13.8" x14ac:dyDescent="0.25"/>
  <cols>
    <col min="1" max="1" width="8.796875" style="9"/>
    <col min="2" max="2" width="56" style="9" customWidth="1"/>
    <col min="3" max="16384" width="8.796875" style="9"/>
  </cols>
  <sheetData>
    <row r="26" spans="2:2" ht="91.8" customHeight="1" x14ac:dyDescent="0.25">
      <c r="B26" s="8" t="str">
        <f ca="1">"This graph of trade mark filing volumes shows the number of classes applied for on national applications was " &amp; Data!C5 &amp;" in the month of "&amp; Data!$B$1&amp;", "&amp;Data!G5&amp;" in the month earlier, compared with "&amp;Data!E5&amp;" in the same month in last year. The number of classes applied for on international applications designating New Zealand was "&amp;Data!C6&amp;" in the month of "&amp;Data!$B$1&amp;", "&amp;Data!G6&amp;" in the month earlier, compared with "&amp;Data!E6&amp;" in the same month last year."</f>
        <v>This graph of trade mark filing volumes shows the number of classes applied for on national applications was 3708 in the month of March, up from 2733 in the month earlier, compared with 2671 in the same month in last year. The number of classes applied for on international applications designating New Zealand was 2065 in the month of March, up from 1734 in the month earlier, compared with 1679 in the same month last year.</v>
      </c>
    </row>
    <row r="27" spans="2:2" ht="17.399999999999999" customHeight="1" x14ac:dyDescent="0.25"/>
    <row r="52" spans="2:2" ht="61.8" customHeight="1" x14ac:dyDescent="0.25">
      <c r="B52" s="8" t="str">
        <f ca="1">"This graph of trade mark filing volumes applied for by New Zealanders shows the number of classes applied for was " &amp; Data!C24 &amp;" in the month of "&amp; Data!$B$1&amp;", "&amp;Data!G24&amp;" in the month earlier, compared with "&amp;Data!E24&amp;" in the same month in last year."</f>
        <v>This graph of trade mark filing volumes applied for by New Zealanders shows the number of classes applied for was 2358 in the month of March, up from 1651 in the month earlier, compared with 1460 in the same month in last year.</v>
      </c>
    </row>
    <row r="78" spans="2:2" ht="91.2" customHeight="1" x14ac:dyDescent="0.25">
      <c r="B78" s="8" t="str">
        <f ca="1">"This graph of patent filing volumes shows the number of international applications received via the national phase of the Patent Cooperaton Treaty (PCT) was " &amp; Data!C9 &amp;" in the month of "&amp; Data!$B$1&amp;", "&amp;Data!G9&amp;" in the month earlier, compared with "&amp;Data!E9&amp;" in the same month in last year. The number complete applications submitted was "&amp;Data!C10&amp;" in the month of "&amp;Data!$B$1&amp;", "&amp;Data!G10&amp;" in the month earlier, compared with "&amp;Data!E10&amp;" in the same month last year."</f>
        <v>This graph of patent filing volumes shows the number of international applications received via the national phase of the Patent Cooperaton Treaty (PCT) was 461 in the month of March, up from 398 in the month earlier, compared with 404 in the same month in last year. The number complete applications submitted was 186 in the month of March, up from 92 in the month earlier, compared with 126 in the same month last year.</v>
      </c>
    </row>
    <row r="79" spans="2:2" ht="50.4" customHeight="1" x14ac:dyDescent="0.25">
      <c r="B79" s="8" t="str">
        <f ca="1">"The number of requests to examine patent applications received in the month of "&amp; Data!$B$1&amp;" was " &amp; Data!C11&amp;", "&amp;Data!G11&amp;" in the month earlier, compared with "&amp;Data!E11&amp;" in the same month in last year."</f>
        <v>The number of requests to examine patent applications received in the month of March was 447, up from 267 in the month earlier, compared with 263 in the same month in last year.</v>
      </c>
    </row>
    <row r="105" spans="2:2" ht="61.8" customHeight="1" x14ac:dyDescent="0.25">
      <c r="B105" s="8" t="str">
        <f ca="1">"This graph of patent filing volumes applied for by New Zealanders shows that the number of complete patent applications applied for was " &amp; Data!C22&amp;" in the month of "&amp; Data!$B$1&amp;", "&amp;Data!G22&amp;" in the month earlier, compared with "&amp;Data!E22&amp;" in the same month in last year."</f>
        <v>This graph of patent filing volumes applied for by New Zealanders shows that the number of complete patent applications applied for was 27 in the month of March, up from 23 in the month earlier, compared with 40 in the same month in last year.</v>
      </c>
    </row>
    <row r="129" spans="2:2" ht="55.2" customHeight="1" x14ac:dyDescent="0.25">
      <c r="B129" s="8" t="str">
        <f ca="1">"This graph of designs filing volumes shows that the number of designs applied for was " &amp;Data!C12&amp;" in the month of "&amp; Data!$B$1&amp;", "&amp;Data!G12&amp;" in the month earlier, compared with "&amp;Data!E12&amp;" in the same month in last year."</f>
        <v>This graph of designs filing volumes shows that the number of designs applied for was 141 in the month of March, up from 119 in the month earlier, compared with 132 in the same month in last year.</v>
      </c>
    </row>
    <row r="153" spans="2:2" ht="61.8" customHeight="1" x14ac:dyDescent="0.25">
      <c r="B153" s="8" t="str">
        <f ca="1">"This graph of design filing volumes applied for by New Zealanders shows that the number of design applications applied for was " &amp; Data!C23&amp;" in the month of "&amp; Data!$B$1&amp;", "&amp;Data!G23&amp;"  in the month earlier, compared with "&amp;Data!E23&amp;" in the same month in last year."</f>
        <v>This graph of design filing volumes applied for by New Zealanders shows that the number of design applications applied for was 44 in the month of March, up from 31  in the month earlier, compared with 34 in the same month in last year.</v>
      </c>
    </row>
    <row r="177" spans="2:2" ht="58.8" customHeight="1" x14ac:dyDescent="0.25">
      <c r="B177" s="8" t="str">
        <f ca="1">"This graph of plant variety rights filing volumes shows that the number applied for was " &amp; Data!C17&amp;" in the period of three months to "&amp; Data!$B$1&amp;", "&amp;Data!G17&amp;" in the three months prior to that, compared with "&amp;Data!E17&amp;" in the same three month period last year."</f>
        <v>This graph of plant variety rights filing volumes shows that the number applied for was 32 in the period of three months to March, up from 29 in the three months prior to that, compared with 17 in the same three month period last year.</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Charts</vt:lpstr>
      <vt:lpstr>Vertical charts</vt:lpstr>
    </vt:vector>
  </TitlesOfParts>
  <Company>Ministry of Economic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Theresa King</cp:lastModifiedBy>
  <cp:lastPrinted>2020-05-05T07:17:26Z</cp:lastPrinted>
  <dcterms:created xsi:type="dcterms:W3CDTF">2020-05-03T19:28:10Z</dcterms:created>
  <dcterms:modified xsi:type="dcterms:W3CDTF">2021-04-07T19:53:30Z</dcterms:modified>
</cp:coreProperties>
</file>